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KAWASE\Desktop\長距離記録会\"/>
    </mc:Choice>
  </mc:AlternateContent>
  <xr:revisionPtr revIDLastSave="0" documentId="13_ncr:1_{4B23562F-CB2D-4872-91FB-7916F9D293A8}"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<sst xmlns="http://schemas.openxmlformats.org/spreadsheetml/2006/main" count="5725" uniqueCount="2837">
  <si>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</si>
  <si>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</si>
  <si>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</si>
  <si>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</si>
  <si>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</si>
  <si>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</si>
  <si>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</si>
  <si>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</si>
  <si>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</si>
  <si>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</si>
  <si>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</si>
  <si>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</si>
  <si>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</si>
  <si>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</si>
  <si>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</si>
  <si>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</si>
  <si>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</si>
  <si>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</si>
  <si>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</si>
  <si>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</si>
  <si>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</si>
  <si>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</si>
  <si>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</si>
  <si>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</si>
  <si>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</si>
  <si>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</si>
  <si>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</si>
  <si>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</si>
  <si>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</si>
  <si>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</si>
  <si>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</si>
  <si>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</si>
  <si>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</si>
  <si>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</si>
  <si>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</si>
  <si>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</si>
  <si>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</si>
  <si>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</si>
  <si>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</si>
  <si>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</si>
  <si>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</si>
  <si>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</si>
  <si>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</si>
  <si>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</si>
  <si>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</si>
  <si>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</si>
  <si>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</si>
  <si>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</si>
  <si>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</si>
  <si>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</si>
  <si>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</si>
  <si>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</si>
  <si>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</si>
  <si>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</si>
  <si>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</si>
  <si>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</si>
  <si>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</si>
  <si>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</si>
  <si>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</si>
  <si>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</si>
  <si>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</si>
  <si>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</si>
  <si>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</si>
  <si>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</si>
  <si>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</si>
  <si>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</si>
  <si>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</si>
  <si>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</si>
  <si>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</si>
  <si>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</si>
  <si>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</si>
  <si>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</si>
  <si>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</si>
  <si>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</si>
  <si>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</si>
  <si>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</si>
  <si>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</si>
  <si>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</si>
  <si>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</si>
  <si>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</si>
  <si>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</si>
  <si>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</si>
  <si>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</si>
  <si>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</si>
  <si>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</si>
  <si>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</si>
  <si>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</si>
  <si>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</si>
  <si>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</si>
  <si>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</si>
  <si>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</si>
  <si>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</si>
  <si>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</si>
  <si>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</si>
  <si>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</si>
  <si>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</si>
  <si>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</si>
  <si>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</si>
  <si>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</si>
  <si>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</si>
  <si>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</si>
  <si>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</si>
  <si>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</si>
  <si>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</si>
  <si>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</si>
  <si>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</si>
  <si>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</si>
  <si>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</si>
  <si>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</si>
  <si>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</si>
  <si>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</si>
  <si>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</si>
  <si>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</si>
  <si>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</si>
  <si>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</si>
  <si>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</si>
  <si>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</si>
  <si>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</si>
  <si>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</si>
  <si>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</si>
  <si>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</si>
  <si>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</si>
  <si>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</si>
  <si>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</si>
  <si>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</si>
  <si>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</si>
  <si>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</si>
  <si>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</si>
  <si>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</si>
  <si>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</si>
  <si>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</si>
  <si>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</si>
  <si>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</si>
  <si>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</si>
  <si>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</si>
  <si>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</si>
  <si>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</si>
  <si>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</si>
  <si>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</si>
  <si>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</si>
  <si>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</si>
  <si>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</si>
  <si>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</si>
  <si>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</si>
  <si>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</si>
  <si>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</si>
  <si>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</si>
  <si>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</si>
  <si>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</si>
  <si>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</si>
  <si>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</si>
  <si>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</si>
  <si>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</si>
  <si>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</si>
  <si>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</si>
  <si>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</si>
  <si>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</si>
  <si>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</si>
  <si>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</si>
  <si>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</si>
  <si>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</si>
  <si>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</si>
  <si>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</si>
  <si>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</si>
  <si>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</si>
  <si>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</si>
  <si>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</si>
  <si>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</si>
  <si>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</si>
  <si>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</si>
  <si>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</si>
  <si>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</si>
  <si>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</si>
  <si>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</si>
  <si>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</si>
  <si>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</si>
  <si>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</si>
  <si>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</si>
  <si>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</si>
  <si>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</si>
  <si>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</si>
  <si>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</si>
  <si>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</si>
  <si>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</si>
  <si>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</si>
  <si>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</si>
  <si>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</si>
  <si>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</si>
  <si>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</si>
  <si>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</si>
  <si>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</si>
  <si>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</si>
  <si>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</si>
  <si>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</si>
  <si>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</si>
  <si>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</si>
  <si>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</si>
  <si>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</si>
  <si>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</si>
  <si>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</si>
  <si>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</si>
  <si>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</si>
  <si>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</si>
  <si>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</si>
  <si>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</si>
  <si>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</si>
  <si>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</si>
  <si>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</si>
  <si>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</si>
  <si>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</si>
  <si>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</si>
  <si>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</si>
  <si>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</si>
  <si>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</si>
  <si>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</si>
  <si>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</si>
  <si>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</si>
  <si>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</si>
  <si>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</si>
  <si>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</si>
  <si>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</si>
  <si>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</si>
  <si>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</si>
  <si>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</si>
  <si>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</si>
  <si>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</si>
  <si>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</si>
  <si>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</si>
  <si>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</si>
  <si>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</si>
  <si>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</si>
  <si>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</si>
  <si>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</si>
  <si>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</si>
  <si>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</si>
  <si>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</si>
  <si>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</si>
  <si>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</si>
  <si>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</si>
  <si>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</si>
  <si>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</si>
  <si>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</si>
  <si>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</si>
  <si>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</si>
  <si>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</si>
  <si>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</si>
  <si>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</si>
  <si>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</si>
  <si>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</si>
  <si>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</si>
  <si>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</si>
  <si>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</si>
  <si>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</si>
  <si>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</si>
  <si>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</si>
  <si>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</si>
  <si>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</si>
  <si>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</si>
  <si>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</si>
  <si>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</si>
  <si>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</si>
  <si>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</si>
  <si>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</si>
  <si>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</si>
  <si>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</si>
  <si>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</si>
  <si>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</si>
  <si>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</si>
  <si>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</si>
  <si>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</si>
  <si>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</si>
  <si>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</si>
  <si>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</si>
  <si>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</si>
  <si>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</si>
  <si>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</si>
  <si>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</si>
  <si>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</si>
  <si>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</si>
  <si>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</si>
  <si>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</si>
  <si>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</si>
  <si>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</si>
  <si>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</si>
  <si>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</si>
  <si>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</si>
  <si>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</si>
  <si>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</si>
  <si>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</si>
  <si>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</si>
  <si>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</si>
  <si>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</si>
  <si>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</si>
  <si>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</si>
  <si>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</si>
  <si>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</si>
  <si>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</si>
  <si>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</si>
  <si>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</si>
  <si>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</si>
  <si>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</si>
  <si>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</si>
  <si>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</si>
  <si>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</si>
  <si>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</si>
  <si>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</si>
  <si>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</si>
  <si>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</si>
  <si>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</si>
  <si>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</si>
  <si>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</si>
  <si>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</si>
  <si>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</si>
  <si>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</si>
  <si>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</si>
  <si>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</si>
  <si>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</si>
  <si>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</si>
  <si>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</si>
  <si>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</si>
  <si>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</si>
  <si>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</si>
  <si>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</si>
  <si>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</si>
  <si>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</si>
  <si>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</si>
  <si>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</si>
  <si>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</si>
  <si>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</si>
  <si>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</si>
  <si>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</si>
  <si>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</si>
  <si>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</si>
  <si>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</si>
  <si>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</si>
  <si>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</si>
  <si>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</si>
  <si>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</si>
  <si>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</si>
  <si>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</si>
  <si>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</si>
  <si>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</si>
  <si>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</si>
  <si>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</si>
  <si>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</si>
  <si>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</si>
  <si>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</si>
  <si>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</si>
  <si>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</si>
  <si>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</si>
  <si>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</si>
  <si>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</si>
  <si>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</si>
  <si>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</si>
  <si>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</si>
  <si>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</si>
  <si>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</si>
  <si>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</si>
  <si>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</si>
  <si>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</si>
  <si>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</si>
  <si>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</si>
  <si>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</si>
  <si>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</si>
  <si>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</si>
  <si>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</si>
  <si>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</si>
  <si>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</si>
  <si>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</si>
  <si>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</si>
  <si>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</si>
  <si>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</si>
  <si>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</si>
  <si>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</si>
  <si>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</si>
  <si>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</si>
  <si>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</si>
  <si>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</si>
  <si>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</si>
  <si>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</si>
  <si>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</si>
  <si>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</si>
  <si>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</si>
  <si>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</si>
  <si>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</si>
  <si>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</si>
  <si>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</si>
  <si>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</si>
  <si>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</si>
  <si>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</si>
  <si>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</si>
  <si>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</si>
  <si>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</si>
  <si>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</si>
  <si>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</si>
  <si>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</si>
  <si>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</si>
  <si>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</si>
  <si>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</si>
  <si>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</si>
  <si>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</si>
  <si>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</si>
  <si>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</si>
  <si>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</si>
  <si>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</si>
  <si>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</si>
  <si>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</si>
  <si>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</si>
  <si>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</si>
  <si>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</si>
  <si>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</si>
  <si>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</si>
  <si>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</si>
  <si>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</si>
  <si>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</si>
  <si>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</si>
  <si>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</si>
  <si>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</si>
  <si>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</si>
  <si>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</si>
  <si>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</si>
  <si>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</si>
  <si>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</si>
  <si>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</si>
  <si>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</si>
  <si>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</si>
  <si>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</si>
  <si>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</si>
  <si>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</si>
  <si>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</si>
  <si>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</si>
  <si>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</si>
  <si>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</si>
  <si>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</si>
  <si>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</si>
  <si>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</si>
  <si>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</si>
  <si>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</si>
  <si>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</si>
  <si>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</si>
  <si>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</si>
  <si>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</si>
  <si>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</si>
  <si>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</si>
  <si>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</si>
  <si>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</si>
  <si>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</si>
  <si>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</si>
  <si>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</si>
  <si>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</si>
  <si>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</si>
  <si>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</si>
  <si>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</si>
  <si>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</si>
  <si>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</si>
  <si>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</si>
  <si>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</si>
  <si>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</si>
  <si>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</si>
  <si>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</si>
  <si>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</si>
  <si>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</si>
  <si>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</si>
  <si>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</si>
  <si>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</si>
  <si>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</si>
  <si>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</si>
  <si>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</si>
  <si>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</si>
  <si>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</si>
  <si>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</si>
  <si>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</si>
  <si>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</si>
  <si>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</si>
  <si>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</si>
  <si>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</si>
  <si>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</si>
  <si>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</si>
  <si>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</si>
  <si>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</si>
  <si>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</si>
  <si>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</si>
  <si>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</si>
  <si>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</si>
  <si>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</si>
  <si>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</si>
  <si>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</si>
  <si>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</si>
  <si>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</si>
  <si>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</si>
  <si>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</si>
  <si>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</si>
  <si>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</si>
  <si>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</si>
  <si>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</si>
  <si>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</si>
  <si>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</si>
  <si>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</si>
  <si>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</si>
  <si>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</si>
  <si>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</si>
  <si>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</si>
  <si>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</si>
  <si>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</si>
  <si>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</si>
  <si>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</si>
  <si>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</si>
  <si>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</si>
  <si>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</si>
  <si>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</si>
  <si>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</si>
  <si>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</si>
  <si>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</si>
  <si>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</si>
  <si>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</si>
  <si>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</si>
  <si>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</si>
  <si>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</si>
  <si>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</si>
  <si>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</si>
  <si>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</si>
  <si>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</si>
  <si>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</si>
  <si>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</si>
  <si>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</si>
  <si>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</si>
  <si>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</si>
  <si>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</si>
  <si>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</si>
  <si>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</si>
  <si>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</si>
  <si>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</si>
  <si>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</si>
  <si>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</si>
  <si>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</si>
  <si>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</si>
  <si>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</si>
  <si>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</si>
  <si>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</si>
  <si>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</si>
  <si>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</si>
  <si>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</si>
  <si>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</si>
  <si>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</si>
  <si>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</si>
  <si>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</si>
  <si>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</si>
  <si>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</si>
  <si>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</si>
  <si>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</si>
  <si>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</si>
  <si>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</si>
  <si>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</si>
  <si>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</si>
  <si>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</si>
  <si>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</si>
  <si>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</si>
  <si>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</si>
  <si>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</si>
  <si>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</si>
  <si>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</si>
  <si>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</si>
  <si>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</si>
  <si>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</si>
  <si>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</si>
  <si>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</si>
  <si>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</si>
  <si>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</si>
  <si>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</si>
  <si>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</si>
  <si>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</si>
  <si>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</si>
  <si>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</si>
  <si>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</si>
  <si>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</si>
  <si>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</si>
  <si>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</si>
  <si>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</si>
  <si>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</si>
  <si>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</si>
  <si>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</si>
  <si>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</si>
  <si>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</si>
  <si>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</si>
  <si>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</si>
  <si>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</si>
  <si>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</si>
  <si>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</si>
  <si>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</si>
  <si>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</si>
  <si>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</si>
  <si>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</si>
  <si>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</si>
  <si>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</si>
  <si>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</si>
  <si>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</si>
  <si>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</si>
  <si>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</si>
  <si>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</si>
  <si>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</si>
  <si>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</si>
  <si>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</si>
  <si>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</si>
  <si>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</si>
  <si>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</si>
  <si>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</si>
  <si>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</si>
  <si>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</si>
  <si>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</si>
  <si>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</si>
  <si>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</si>
  <si>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</si>
  <si>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</si>
  <si>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</si>
  <si>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</si>
  <si>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</si>
  <si>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</si>
  <si>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</si>
  <si>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</si>
  <si>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</si>
  <si>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</si>
  <si>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</si>
  <si>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</si>
  <si>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</si>
  <si>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</si>
  <si>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</si>
  <si>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</si>
  <si>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</si>
  <si>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</si>
  <si>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</si>
  <si>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</si>
  <si>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</si>
  <si>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</si>
  <si>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</si>
  <si>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</si>
  <si>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</si>
  <si>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</si>
  <si>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</si>
  <si>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</si>
  <si>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</si>
  <si>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</si>
  <si>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</si>
  <si>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</si>
  <si>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</si>
  <si>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</si>
  <si>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</si>
  <si>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</si>
  <si>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</si>
  <si>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</si>
  <si>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</si>
  <si>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</si>
  <si>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</si>
  <si>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</si>
  <si>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</si>
  <si>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</si>
  <si>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</si>
  <si>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</si>
  <si>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</si>
  <si>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</si>
  <si>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</si>
  <si>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</si>
  <si>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</si>
  <si>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</si>
  <si>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</si>
  <si>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</si>
  <si>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</si>
  <si>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</si>
  <si>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</si>
  <si>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</si>
  <si>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</si>
  <si>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</si>
  <si>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</si>
  <si>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</si>
  <si>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</si>
  <si>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</si>
  <si>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</si>
  <si>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</si>
  <si>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</si>
  <si>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</si>
  <si>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</si>
  <si>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</si>
  <si>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</si>
  <si>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</si>
  <si>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</si>
  <si>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</si>
  <si>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</si>
  <si>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</si>
  <si>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</si>
  <si>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</si>
  <si>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</si>
  <si>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</si>
  <si>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</si>
  <si>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</si>
  <si>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</si>
  <si>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</si>
  <si>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</si>
  <si>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</si>
  <si>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</si>
  <si>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</si>
  <si>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</si>
  <si>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</si>
  <si>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</si>
  <si>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</si>
  <si>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</si>
  <si>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</si>
  <si>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</si>
  <si>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</si>
  <si>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</si>
  <si>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</si>
  <si>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</si>
  <si>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</si>
  <si>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</si>
  <si>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</si>
  <si>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</si>
  <si>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</si>
  <si>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</si>
  <si>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</si>
  <si>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</si>
  <si>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</si>
  <si>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</si>
  <si>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</si>
  <si>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</si>
  <si>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</si>
  <si>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</si>
  <si>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</si>
  <si>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</si>
  <si>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</si>
  <si>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</si>
  <si>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</si>
  <si>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</si>
  <si>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</si>
  <si>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</si>
  <si>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</si>
  <si>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</si>
  <si>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</si>
  <si>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</si>
  <si>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</si>
  <si>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</si>
  <si>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</si>
  <si>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</si>
  <si>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</si>
  <si>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</si>
  <si>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</si>
  <si>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</si>
  <si>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</si>
  <si>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</si>
  <si>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</si>
  <si>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</si>
  <si>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</si>
  <si>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</si>
  <si>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</si>
  <si>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</si>
  <si>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</si>
  <si>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</si>
  <si>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</si>
  <si>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</si>
  <si>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</si>
  <si>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</si>
  <si>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</si>
  <si>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</si>
  <si>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</si>
  <si>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</si>
  <si>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</si>
  <si>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</si>
  <si>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</si>
  <si>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</si>
  <si>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</si>
  <si>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</si>
  <si>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</si>
  <si>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</si>
  <si>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</si>
  <si>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</si>
  <si>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</si>
  <si>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</si>
  <si>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</si>
  <si>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</si>
  <si>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</si>
  <si>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</si>
  <si>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</si>
  <si>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</si>
  <si>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</si>
  <si>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</si>
  <si>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</si>
  <si>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</si>
  <si>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</si>
  <si>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</si>
  <si>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</si>
  <si>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</si>
  <si>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</si>
  <si>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</si>
  <si>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</si>
  <si>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</si>
  <si>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</si>
  <si>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</si>
  <si>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</si>
  <si>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</si>
  <si>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</si>
  <si>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</si>
  <si>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</si>
  <si>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</si>
  <si>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</si>
  <si>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</si>
  <si>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</si>
  <si>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</si>
  <si>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</si>
  <si>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</si>
  <si>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</si>
  <si>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</si>
  <si>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</si>
  <si>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</si>
  <si>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</si>
  <si>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</si>
  <si>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</si>
  <si>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</si>
  <si>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</si>
  <si>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</si>
  <si>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</si>
  <si>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</si>
  <si>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</si>
  <si>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</si>
  <si>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</si>
  <si>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</si>
  <si>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</si>
  <si>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</si>
  <si>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</si>
  <si>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</si>
  <si>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</si>
  <si>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</si>
  <si>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</si>
  <si>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</si>
  <si>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</si>
  <si>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</si>
  <si>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</si>
  <si>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</si>
  <si>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</si>
  <si>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</si>
  <si>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</si>
  <si>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</si>
  <si>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</si>
  <si>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</si>
  <si>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</si>
  <si>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</si>
  <si>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</si>
  <si>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</si>
  <si>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</si>
  <si>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</si>
  <si>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</si>
  <si>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</si>
  <si>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</si>
  <si>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</si>
  <si>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</si>
  <si>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</si>
  <si>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</si>
  <si>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</si>
  <si>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</si>
  <si>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</si>
  <si>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</si>
  <si>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</si>
  <si>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</si>
  <si>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</si>
  <si>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</si>
  <si>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</si>
  <si>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</si>
  <si>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</si>
  <si>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</si>
  <si>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</si>
  <si>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</si>
  <si>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</si>
  <si>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</si>
  <si>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</si>
  <si>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</si>
  <si>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</si>
  <si>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</si>
  <si>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</si>
  <si>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</si>
  <si>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</si>
  <si>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</si>
  <si>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</si>
  <si>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</si>
  <si>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</si>
  <si>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</si>
  <si>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</si>
  <si>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</si>
  <si>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</si>
  <si>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</si>
  <si>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</si>
  <si>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</si>
  <si>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</si>
  <si>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</si>
  <si>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</si>
  <si>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</si>
  <si>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</si>
  <si>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</si>
  <si>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</si>
  <si>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</si>
  <si>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</si>
  <si>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</si>
  <si>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</si>
  <si>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</si>
  <si>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</si>
  <si>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</si>
  <si>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</si>
  <si>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</si>
  <si>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</si>
  <si>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</si>
  <si>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</si>
  <si>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</si>
  <si>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</si>
  <si>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</si>
  <si>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</si>
  <si>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</si>
  <si>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</si>
  <si>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</si>
  <si>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</si>
  <si>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</si>
  <si>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</si>
  <si>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</si>
  <si>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</si>
  <si>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</si>
  <si>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</si>
  <si>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</si>
  <si>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</si>
  <si>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</si>
  <si>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</si>
  <si>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</si>
  <si>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</si>
  <si>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</si>
  <si>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</si>
  <si>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</si>
  <si>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</si>
  <si>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</si>
  <si>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</si>
  <si>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</si>
  <si>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</si>
  <si>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</si>
  <si>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</si>
  <si>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</si>
  <si>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</si>
  <si>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</si>
  <si>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</si>
  <si>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</si>
  <si>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</si>
  <si>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</si>
  <si>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</si>
  <si>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</si>
  <si>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</si>
  <si>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</si>
  <si>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</si>
  <si>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</si>
  <si>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</si>
  <si>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</si>
  <si>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</si>
  <si>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</si>
  <si>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</si>
  <si>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</si>
  <si>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</si>
  <si>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</si>
  <si>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</si>
  <si>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</si>
  <si>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</si>
  <si>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</si>
  <si>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</si>
  <si>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</si>
  <si>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</si>
  <si>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</si>
  <si>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</si>
  <si>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</si>
  <si>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</si>
  <si>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</si>
  <si>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</si>
  <si>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</si>
  <si>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</si>
  <si>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</si>
  <si>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</si>
  <si>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</si>
  <si>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</si>
  <si>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</si>
  <si>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</si>
  <si>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</si>
  <si>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</si>
  <si>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</si>
  <si>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</si>
  <si>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</si>
  <si>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</si>
  <si>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</si>
  <si>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</si>
  <si>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</si>
  <si>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</si>
  <si>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</si>
  <si>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</si>
  <si>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</si>
  <si>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</si>
  <si>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</si>
  <si>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</si>
  <si>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</si>
  <si>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</si>
  <si>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</si>
  <si>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</si>
  <si>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</si>
  <si>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</si>
  <si>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</si>
  <si>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</si>
  <si>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</si>
  <si>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</si>
  <si>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</si>
  <si>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</si>
  <si>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</si>
  <si>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</si>
  <si>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</si>
  <si>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</si>
  <si>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</si>
  <si>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</si>
  <si>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</si>
  <si>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</si>
  <si>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</si>
  <si>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</si>
  <si>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</si>
  <si>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</si>
  <si>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</si>
  <si>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</si>
  <si>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</si>
  <si>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</si>
  <si>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</si>
  <si>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</si>
  <si>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</si>
  <si>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</si>
  <si>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</si>
  <si>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</si>
  <si>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</si>
  <si>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</si>
  <si>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</si>
  <si>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</si>
  <si>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</si>
  <si>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</si>
  <si>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</si>
  <si>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</si>
  <si>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</si>
  <si>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</si>
  <si>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</si>
  <si>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</si>
  <si>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</si>
  <si>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</si>
  <si>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</si>
  <si>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</si>
  <si>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</si>
  <si>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</si>
  <si>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</si>
  <si>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</si>
  <si>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</si>
  <si>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</si>
  <si>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</si>
  <si>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</si>
  <si>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</si>
  <si>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</si>
  <si>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</si>
  <si>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</si>
  <si>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</si>
  <si>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</si>
  <si>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</si>
  <si>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</si>
  <si>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</si>
  <si>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</si>
  <si>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</si>
  <si>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</si>
  <si>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</si>
  <si>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</si>
  <si>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</si>
  <si>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</si>
  <si>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</si>
  <si>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</si>
  <si>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</si>
  <si>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</si>
  <si>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</si>
  <si>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</si>
  <si>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</si>
  <si>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</si>
  <si>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</si>
  <si>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</si>
  <si>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</si>
  <si>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</si>
  <si>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</si>
  <si>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</si>
  <si>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</si>
  <si>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</si>
  <si>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</si>
  <si>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</si>
  <si>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</si>
  <si>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</si>
  <si>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</si>
  <si>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</si>
  <si>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</si>
  <si>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</si>
  <si>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</si>
  <si>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</si>
  <si>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</si>
  <si>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</si>
  <si>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</si>
  <si>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</si>
  <si>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</si>
  <si>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</si>
  <si>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</si>
  <si>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</si>
  <si>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</si>
  <si>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</si>
  <si>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</si>
  <si>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</si>
  <si>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</si>
  <si>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</si>
  <si>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</si>
  <si>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</si>
  <si>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</si>
  <si>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</si>
  <si>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</si>
  <si>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</si>
  <si>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</si>
  <si>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</si>
  <si>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</si>
  <si>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</si>
  <si>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</si>
  <si>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</si>
  <si>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</si>
  <si>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</si>
  <si>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</si>
  <si>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</si>
  <si>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</si>
  <si>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</si>
  <si>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</si>
  <si>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</si>
  <si>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</si>
  <si>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</si>
  <si>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</si>
  <si>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</si>
  <si>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</si>
  <si>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</si>
  <si>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</si>
  <si>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</si>
  <si>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</si>
  <si>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</si>
  <si>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</si>
  <si>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</si>
  <si>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</si>
  <si>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</si>
  <si>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</si>
  <si>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</si>
  <si>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</si>
  <si>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</si>
  <si>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</si>
  <si>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</si>
  <si>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</si>
  <si>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</si>
  <si>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</si>
  <si>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</si>
  <si>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</si>
  <si>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</si>
  <si>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</si>
  <si>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</si>
  <si>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</si>
  <si>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</si>
  <si>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</si>
  <si>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</si>
  <si>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</si>
  <si>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</si>
  <si>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</si>
  <si>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</si>
  <si>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</si>
  <si>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</si>
  <si>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</si>
  <si>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</si>
  <si>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</si>
  <si>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</si>
  <si>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</si>
  <si>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</si>
  <si>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</si>
  <si>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</si>
  <si>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</si>
  <si>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</si>
  <si>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</si>
  <si>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</si>
  <si>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</si>
  <si>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</si>
  <si>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</si>
  <si>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</si>
  <si>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</si>
  <si>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</si>
  <si>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</si>
  <si>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</si>
  <si>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</si>
  <si>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</si>
  <si>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</si>
  <si>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</si>
  <si>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</si>
  <si>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</si>
  <si>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</si>
  <si>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</si>
  <si>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</si>
  <si>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</si>
  <si>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</si>
  <si>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</si>
  <si>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</si>
  <si>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</si>
  <si>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</si>
  <si>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</si>
  <si>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</si>
  <si>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</si>
  <si>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</si>
  <si>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</si>
  <si>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</si>
  <si>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</si>
  <si>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</si>
  <si>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</si>
  <si>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</si>
  <si>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</si>
  <si>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</si>
  <si>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</si>
  <si>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</si>
  <si>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</si>
  <si>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</si>
  <si>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</si>
  <si>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</si>
  <si>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</si>
  <si>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</si>
  <si>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</si>
  <si>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</si>
  <si>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</si>
  <si>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</si>
  <si>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</si>
  <si>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</si>
  <si>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</si>
  <si>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</si>
  <si>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</si>
  <si>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</si>
  <si>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</si>
  <si>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</si>
  <si>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</si>
  <si>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</si>
  <si>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</si>
  <si>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</si>
  <si>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</si>
  <si>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</si>
  <si>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</si>
  <si>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</si>
  <si>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</si>
  <si>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</si>
  <si>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</si>
  <si>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</si>
  <si>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</si>
  <si>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</si>
  <si>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</si>
  <si>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</si>
  <si>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</si>
  <si>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</si>
  <si>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</si>
  <si>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</si>
  <si>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</si>
  <si>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</si>
  <si>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</si>
  <si>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</si>
  <si>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</si>
  <si>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</si>
  <si>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</si>
  <si>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</si>
  <si>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</si>
  <si>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</si>
  <si>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</si>
  <si>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</si>
  <si>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</si>
  <si>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</si>
  <si>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</si>
  <si>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</si>
  <si>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</si>
  <si>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</si>
  <si>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</si>
  <si>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</si>
  <si>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</si>
  <si>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</si>
  <si>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</si>
  <si>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</si>
  <si>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</si>
  <si>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</si>
  <si>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</si>
  <si>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</si>
  <si>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</si>
  <si>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</si>
  <si>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</si>
  <si>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</si>
  <si>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</si>
  <si>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</si>
  <si>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</si>
  <si>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</si>
  <si>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</si>
  <si>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</si>
  <si>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</si>
  <si>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</si>
  <si>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</si>
  <si>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</si>
  <si>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</si>
  <si>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</si>
  <si>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</si>
  <si>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</si>
  <si>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</si>
  <si>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</si>
  <si>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</si>
  <si>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</si>
  <si>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</si>
  <si>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</si>
  <si>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</si>
  <si>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</si>
  <si>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</si>
  <si>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</si>
  <si>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</si>
  <si>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</si>
  <si>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</si>
  <si>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</si>
  <si>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</si>
  <si>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</si>
  <si>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</si>
  <si>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</si>
  <si>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</si>
  <si>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</si>
  <si>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</si>
  <si>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</si>
  <si>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</si>
  <si>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</si>
  <si>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</si>
  <si>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</si>
  <si>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</si>
  <si>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</si>
  <si>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</si>
  <si>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</si>
  <si>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</si>
  <si>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</si>
  <si>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</si>
  <si>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</si>
  <si>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</si>
  <si>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</si>
  <si>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</si>
  <si>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</si>
  <si>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</si>
  <si>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</si>
  <si>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</si>
  <si>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</si>
  <si>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</si>
  <si>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</si>
  <si>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</si>
  <si>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</si>
  <si>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</si>
  <si>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</si>
  <si>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</si>
  <si>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</si>
  <si>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</si>
  <si>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</si>
  <si>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</si>
  <si>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</si>
  <si>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</si>
  <si>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</si>
  <si>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</si>
  <si>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</si>
  <si>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</si>
  <si>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</si>
  <si>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</si>
  <si>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</si>
  <si>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</si>
  <si>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</si>
  <si>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</si>
  <si>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</si>
  <si>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</si>
  <si>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</si>
  <si>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</si>
  <si>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</si>
  <si>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</si>
  <si>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</si>
  <si>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</si>
  <si>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</si>
  <si>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</si>
  <si>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</si>
  <si>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</si>
  <si>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</si>
  <si>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</si>
  <si>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</si>
  <si>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</si>
  <si>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</si>
  <si>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</si>
  <si>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</si>
  <si>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</si>
  <si>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</si>
  <si>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</si>
  <si>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</si>
  <si>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</si>
  <si>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</si>
  <si>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</si>
  <si>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</si>
  <si>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</si>
  <si>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</si>
  <si>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</si>
  <si>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</si>
  <si>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</si>
  <si>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</si>
  <si>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</si>
  <si>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</si>
  <si>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</si>
  <si>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</si>
  <si>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</si>
  <si>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</si>
  <si>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</si>
  <si>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</si>
  <si>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</si>
  <si>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</si>
  <si>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</si>
  <si>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</si>
  <si>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</si>
  <si>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</si>
  <si>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</si>
  <si>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</si>
  <si>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</si>
  <si>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</si>
  <si>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</si>
  <si>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</si>
  <si>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</si>
  <si>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</si>
  <si>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</si>
  <si>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</si>
  <si>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</si>
  <si>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</si>
  <si>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</si>
  <si>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</si>
  <si>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</si>
  <si>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</si>
  <si>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</si>
  <si>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</si>
  <si>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</si>
  <si>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</si>
  <si>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</si>
  <si>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</si>
  <si>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</si>
  <si>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</si>
  <si>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</si>
  <si>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</si>
  <si>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</si>
  <si>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</si>
  <si>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</si>
  <si>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</si>
  <si>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</si>
  <si>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</si>
  <si>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</si>
  <si>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</si>
  <si>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</si>
  <si>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</si>
  <si>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</si>
  <si>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</si>
  <si>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</si>
  <si>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</si>
  <si>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</si>
  <si>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</si>
  <si>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</si>
  <si>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</si>
  <si>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</si>
  <si>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</si>
  <si>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</si>
  <si>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</si>
  <si>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</si>
  <si>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</si>
  <si>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</si>
  <si>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</si>
  <si>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</si>
  <si>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</si>
  <si>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</si>
  <si>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</si>
  <si>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</si>
  <si>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</si>
  <si>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</si>
  <si>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</si>
  <si>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</si>
  <si>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</si>
  <si>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</si>
  <si>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</si>
  <si>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</si>
  <si>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</si>
  <si>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</si>
  <si>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</si>
  <si>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</si>
  <si>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</si>
  <si>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</si>
  <si>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</si>
  <si>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</si>
  <si>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</si>
  <si>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</si>
  <si>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</si>
  <si>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</si>
  <si>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</si>
  <si>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</si>
  <si>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</si>
  <si>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</si>
  <si>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</si>
  <si>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</si>
  <si>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</si>
  <si>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</si>
  <si>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</si>
  <si>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</si>
  <si>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</si>
  <si>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</si>
  <si>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</si>
  <si>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</si>
  <si>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</si>
  <si>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</si>
  <si>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</si>
  <si>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</si>
  <si>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</si>
  <si>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</si>
  <si>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</si>
  <si>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</si>
  <si>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</si>
  <si>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</si>
  <si>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</si>
  <si>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</si>
  <si>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</si>
  <si>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</si>
  <si>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</si>
  <si>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</si>
  <si>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</si>
  <si>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</si>
  <si>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</si>
  <si>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</si>
  <si>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</si>
  <si>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</si>
  <si>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</si>
  <si>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</si>
  <si>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</si>
  <si>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</si>
  <si>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</si>
  <si>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</si>
  <si>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</si>
  <si>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</si>
  <si>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</si>
  <si>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</si>
  <si>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</si>
  <si>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</si>
  <si>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</si>
  <si>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</si>
  <si>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</si>
  <si>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</si>
  <si>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</si>
  <si>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</si>
  <si>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</si>
  <si>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</si>
  <si>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</si>
  <si>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</si>
  <si>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</si>
  <si>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</si>
  <si>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</si>
  <si>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</si>
  <si>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</si>
  <si>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</si>
  <si>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</si>
  <si>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</si>
  <si>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</si>
  <si>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</si>
  <si>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</si>
  <si>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</si>
  <si>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</si>
  <si>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</si>
  <si>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</si>
  <si>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</si>
  <si>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</si>
  <si>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</si>
  <si>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</si>
  <si>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</si>
  <si>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</si>
  <si>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</si>
  <si>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</si>
  <si>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</si>
  <si>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</si>
  <si>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</si>
  <si>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</si>
  <si>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</si>
  <si>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</si>
  <si>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</si>
  <si>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</si>
  <si>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</si>
  <si>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</si>
  <si>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</si>
  <si>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</si>
  <si>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</si>
  <si>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</si>
  <si>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</si>
  <si>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</si>
  <si>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</si>
  <si>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</si>
  <si>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</si>
  <si>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</si>
  <si>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</si>
  <si>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</si>
  <si>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</si>
  <si>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</si>
  <si>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</si>
  <si>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</si>
  <si>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</si>
  <si>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</si>
  <si>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</si>
  <si>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</si>
  <si>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</si>
  <si>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</si>
  <si>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</si>
  <si>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</si>
  <si>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</si>
  <si>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</si>
  <si>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</si>
  <si>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</si>
  <si>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</si>
  <si>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</si>
  <si>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</si>
  <si>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</si>
  <si>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</si>
  <si>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</si>
  <si>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</si>
  <si>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</si>
  <si>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</si>
  <si>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</si>
  <si>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</si>
  <si>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</si>
  <si>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</si>
  <si>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</si>
  <si>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</si>
  <si>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</si>
  <si>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</si>
  <si>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</si>
  <si>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</si>
  <si>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</si>
  <si>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</si>
  <si>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</si>
  <si>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</si>
  <si>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</si>
  <si>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</si>
  <si>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</si>
  <si>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</si>
  <si>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</si>
  <si>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</si>
  <si>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</si>
  <si>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</si>
  <si>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</si>
  <si>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</si>
  <si>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</si>
  <si>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</si>
  <si>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</si>
  <si>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</si>
  <si>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</si>
  <si>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</si>
  <si>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</si>
  <si>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</si>
  <si>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</si>
  <si>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</si>
  <si>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</si>
  <si>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</si>
  <si>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</si>
  <si>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</si>
  <si>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</si>
  <si>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</si>
  <si>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</si>
  <si>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</si>
  <si>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</si>
  <si>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</si>
  <si>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</si>
  <si>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</si>
  <si>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</si>
  <si>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</si>
  <si>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</si>
  <si>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</si>
  <si>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</si>
  <si>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</si>
  <si>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</si>
  <si>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</si>
  <si>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</si>
  <si>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</si>
  <si>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</si>
  <si>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</si>
  <si>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</si>
  <si>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</si>
  <si>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</si>
  <si>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</si>
  <si>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</si>
  <si>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</si>
  <si>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</si>
  <si>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</si>
  <si>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</si>
  <si>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</si>
  <si>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</si>
  <si>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</si>
  <si>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</si>
  <si>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</si>
  <si>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</si>
  <si>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</si>
  <si>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</si>
  <si>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</si>
  <si>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</si>
  <si>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</si>
  <si>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</si>
  <si>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</si>
  <si>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</si>
  <si>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</si>
  <si>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</si>
  <si>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</si>
  <si>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</si>
  <si>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</si>
  <si>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</si>
  <si>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</si>
  <si>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</si>
  <si>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</si>
  <si>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</si>
  <si>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</si>
  <si>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</si>
  <si>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</si>
  <si>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</si>
  <si>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</si>
  <si>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</si>
  <si>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</si>
  <si>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</si>
  <si>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</si>
  <si>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</si>
  <si>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</si>
  <si>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</si>
  <si>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</si>
  <si>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</si>
  <si>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</si>
  <si>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</si>
  <si>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</si>
  <si>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</si>
  <si>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</si>
  <si>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</si>
  <si>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</si>
  <si>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</si>
  <si>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</si>
  <si>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</si>
  <si>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</si>
  <si>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</si>
  <si>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</si>
  <si>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</si>
  <si>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</si>
  <si>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</si>
  <si>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</si>
  <si>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</si>
  <si>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</si>
  <si>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</si>
  <si>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</si>
  <si>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</si>
  <si>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</si>
  <si>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</si>
  <si>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</si>
  <si>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</si>
  <si>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</si>
  <si>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</si>
  <si>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</si>
  <si>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</si>
  <si>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</si>
  <si>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</si>
  <si>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</si>
  <si>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</si>
  <si>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</si>
  <si>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</si>
  <si>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</si>
  <si>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</si>
  <si>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</si>
  <si>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</si>
  <si>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</si>
  <si>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</si>
  <si>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</si>
  <si>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</si>
  <si>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</si>
  <si>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</si>
  <si>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</si>
  <si>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</si>
  <si>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</si>
  <si>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</si>
  <si>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</si>
  <si>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</si>
  <si>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</si>
  <si>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</si>
  <si>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</si>
  <si>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</si>
  <si>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</si>
  <si>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</si>
  <si>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</si>
  <si>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</si>
  <si>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</si>
  <si>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</si>
  <si>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</si>
  <si>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</si>
  <si>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</si>
  <si>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</si>
  <si>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</si>
  <si>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</si>
  <si>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</si>
  <si>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</si>
  <si>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</si>
  <si>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</si>
  <si>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</si>
  <si>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</si>
  <si>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</si>
  <si>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</si>
  <si>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</si>
  <si>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</si>
  <si>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</si>
  <si>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</si>
  <si>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</si>
  <si>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</si>
  <si>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</si>
  <si>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</si>
  <si>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</si>
  <si>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</si>
  <si>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</si>
  <si>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</si>
  <si>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</si>
  <si>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</si>
  <si>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</si>
  <si>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</si>
  <si>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</si>
  <si>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</si>
  <si>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</si>
  <si>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</si>
  <si>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</si>
  <si>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</si>
  <si>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</si>
  <si>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</si>
  <si>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</si>
  <si>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</si>
  <si>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</si>
  <si>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</si>
  <si>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</si>
  <si>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</si>
  <si>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</si>
  <si>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</si>
  <si>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</si>
  <si>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</si>
  <si>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</si>
  <si>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</si>
  <si>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</si>
  <si>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</si>
  <si>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</si>
  <si>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</si>
  <si>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</si>
  <si>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</si>
  <si>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</si>
  <si>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</si>
  <si>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</si>
  <si>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</si>
  <si>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</si>
  <si>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</si>
  <si>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</si>
  <si>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</si>
  <si>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</si>
  <si>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</si>
  <si>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</si>
  <si>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</si>
  <si>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</si>
  <si>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</si>
  <si>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</si>
  <si>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</si>
  <si>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</si>
  <si>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</si>
  <si>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</si>
  <si>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</si>
  <si>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</si>
  <si>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</si>
  <si>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</si>
  <si>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</si>
  <si>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</si>
  <si>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</si>
  <si>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</si>
  <si>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</si>
  <si>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</si>
  <si>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</si>
  <si>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</si>
  <si>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</si>
  <si>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</si>
  <si>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</si>
  <si>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</si>
  <si>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</si>
  <si>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</si>
  <si>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</si>
  <si>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</si>
  <si>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</si>
  <si>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</si>
  <si>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</si>
  <si>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</si>
  <si>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</si>
  <si>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</si>
  <si>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</si>
  <si>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</si>
  <si>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</si>
  <si>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</si>
  <si>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</si>
  <si>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</si>
  <si>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</si>
  <si>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</si>
  <si>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</si>
  <si>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</si>
  <si>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</si>
  <si>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</si>
  <si>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</si>
  <si>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</si>
  <si>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</si>
  <si>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</si>
  <si>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</si>
  <si>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</si>
  <si>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</si>
  <si>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</si>
  <si>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</si>
  <si>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</si>
  <si>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</si>
  <si>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</si>
  <si>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</si>
  <si>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</si>
  <si>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</si>
  <si>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</si>
  <si>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</si>
  <si>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</si>
  <si>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</si>
  <si>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</si>
  <si>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</si>
  <si>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</si>
  <si>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</si>
  <si>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</si>
  <si>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</si>
  <si>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</si>
  <si>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</si>
  <si>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</si>
  <si>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</si>
  <si>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</si>
  <si>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</si>
  <si>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</si>
  <si>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</si>
  <si>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</si>
  <si>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</si>
  <si>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</si>
  <si>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</si>
  <si>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</si>
  <si>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</si>
  <si>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</si>
  <si>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</si>
  <si>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</si>
  <si>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</si>
  <si>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</si>
  <si>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</si>
  <si>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</si>
  <si>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</si>
  <si>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</si>
  <si>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</si>
  <si>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</si>
  <si>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</si>
  <si>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</si>
  <si>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</si>
  <si>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</si>
  <si>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</si>
  <si>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</si>
  <si>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</si>
  <si>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</si>
  <si>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</si>
  <si>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</si>
  <si>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</si>
  <si>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</si>
  <si>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</si>
  <si>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</si>
  <si>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</si>
  <si>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</si>
  <si>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</si>
  <si>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</si>
  <si>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</si>
  <si>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</si>
  <si>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</si>
  <si>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</si>
  <si>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</si>
  <si>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</si>
  <si>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</si>
  <si>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</si>
  <si>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</si>
  <si>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</si>
  <si>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</si>
  <si>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</si>
  <si>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</si>
  <si>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</si>
  <si>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</si>
  <si>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</si>
  <si>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</si>
  <si>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</si>
  <si>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</si>
  <si>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</si>
  <si>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</si>
  <si>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</si>
  <si>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</si>
  <si>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</si>
  <si>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</si>
  <si>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</si>
  <si>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</si>
  <si>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</si>
  <si>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</si>
  <si>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</si>
  <si>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</si>
  <si>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</si>
  <si>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</si>
  <si>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</si>
  <si>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</si>
  <si>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</si>
  <si>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</si>
  <si>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</si>
  <si>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</si>
  <si>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</si>
  <si>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</si>
  <si>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</si>
  <si>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</si>
  <si>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</si>
  <si>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</si>
  <si>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</si>
  <si>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</si>
  <si>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</si>
  <si>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</si>
  <si>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</si>
  <si>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</si>
  <si>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</si>
  <si>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</si>
  <si>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</si>
  <si>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</si>
  <si>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</si>
  <si>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</si>
  <si>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</si>
  <si>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</si>
  <si>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</si>
  <si>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</si>
  <si>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</si>
  <si>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</si>
  <si>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</si>
  <si>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</si>
  <si>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</si>
  <si>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</si>
  <si>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</si>
  <si>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</si>
  <si>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</si>
  <si>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</si>
  <si>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</si>
  <si>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</si>
  <si>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</si>
  <si>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</si>
  <si>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</si>
  <si>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</si>
  <si>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</si>
  <si>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</si>
  <si>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</si>
  <si>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</si>
  <si>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</si>
  <si>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</si>
  <si>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</si>
  <si>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</si>
  <si>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</si>
  <si>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</si>
  <si>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</si>
  <si>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</si>
  <si>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</si>
  <si>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</si>
  <si>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</si>
  <si>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</si>
  <si>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</si>
  <si>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</si>
  <si>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</si>
  <si>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</si>
  <si>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</si>
  <si>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</si>
  <si>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</si>
  <si>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</si>
  <si>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</si>
  <si>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</si>
  <si>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</si>
  <si>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</si>
  <si>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</si>
  <si>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</si>
  <si>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</si>
  <si>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</si>
  <si>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</si>
  <si>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</si>
  <si>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</si>
  <si>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</si>
  <si>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</si>
  <si>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</si>
  <si>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</si>
  <si>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</si>
  <si>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</si>
  <si>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</si>
  <si>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</si>
  <si>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</si>
  <si>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</si>
  <si>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</si>
  <si>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</si>
  <si>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</si>
  <si>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</si>
  <si>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</si>
  <si>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</si>
  <si>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</si>
  <si>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</si>
  <si>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</si>
  <si>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</si>
  <si>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</si>
  <si>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</si>
  <si>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</si>
  <si>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</si>
  <si>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</si>
  <si>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</si>
  <si>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</si>
  <si>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</si>
  <si>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</si>
  <si>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</si>
  <si>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</si>
  <si>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</si>
  <si>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</si>
  <si>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</si>
  <si>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</si>
  <si>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</si>
  <si>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</si>
  <si>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</si>
  <si>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</si>
  <si>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</si>
  <si>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</si>
  <si>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</si>
  <si>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</si>
  <si>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</si>
  <si>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</si>
  <si>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</si>
  <si>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</si>
  <si>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</si>
  <si>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</si>
  <si>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</si>
  <si>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</si>
  <si>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</si>
  <si>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</si>
  <si>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</si>
  <si>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</si>
  <si>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</si>
  <si>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</si>
  <si>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</si>
  <si>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</si>
  <si>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</si>
  <si>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</si>
  <si>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</si>
  <si>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</si>
  <si>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</si>
  <si>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</si>
  <si>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</si>
  <si>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</si>
  <si>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</si>
  <si>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</si>
  <si>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</si>
  <si>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</si>
  <si>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</si>
  <si>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</si>
  <si>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</si>
  <si>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</si>
  <si>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</si>
  <si>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</si>
  <si>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</si>
  <si>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</si>
  <si>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</si>
  <si>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</si>
  <si>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</si>
  <si>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</si>
  <si>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</si>
  <si>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</si>
  <si>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</si>
  <si>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</si>
  <si>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</si>
  <si>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</si>
  <si>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</si>
  <si>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</si>
  <si>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</si>
  <si>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</si>
  <si>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</si>
  <si>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</si>
  <si>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</si>
  <si>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</si>
  <si>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</si>
  <si>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</si>
  <si>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</si>
  <si>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</si>
  <si>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</si>
  <si>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</si>
  <si>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</si>
  <si>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</si>
  <si>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</si>
  <si>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</si>
  <si>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</si>
  <si>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</si>
  <si>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</si>
  <si>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</si>
  <si>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</si>
  <si>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</si>
  <si>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</si>
  <si>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</si>
  <si>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</si>
  <si>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</si>
  <si>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</si>
  <si>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</si>
  <si>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</si>
  <si>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</si>
  <si>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</si>
  <si>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</si>
  <si>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</si>
  <si>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</si>
  <si>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</si>
  <si>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</si>
  <si>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</si>
  <si>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</si>
  <si>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</si>
  <si>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</si>
  <si>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</si>
  <si>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</si>
  <si>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</si>
  <si>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</si>
  <si>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</si>
  <si>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</si>
  <si>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</si>
  <si>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</si>
  <si>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</si>
  <si>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</si>
  <si>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</si>
  <si>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</si>
  <si>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</si>
  <si>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</si>
  <si>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</si>
  <si>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</si>
  <si>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</si>
  <si>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</si>
  <si>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</si>
  <si>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</si>
  <si>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</si>
  <si>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</si>
  <si>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</si>
  <si>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</si>
  <si>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</si>
  <si>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</si>
  <si>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</si>
  <si>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</si>
  <si>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</si>
  <si>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</si>
  <si>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</si>
  <si>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</si>
  <si>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</si>
  <si>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</si>
  <si>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</si>
  <si>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</si>
  <si>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</si>
  <si>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</si>
  <si>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</si>
  <si>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</si>
  <si>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</si>
  <si>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</si>
  <si>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</si>
  <si>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</si>
  <si>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</si>
  <si>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</si>
  <si>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</si>
  <si>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</si>
  <si>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</si>
  <si>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</si>
  <si>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</si>
  <si>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</si>
  <si>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</si>
  <si>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</si>
  <si>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</si>
  <si>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</si>
  <si>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</si>
  <si>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</si>
  <si>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</si>
  <si>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</si>
  <si>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</si>
  <si>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</si>
  <si>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</si>
  <si>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</si>
  <si>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</si>
  <si>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</si>
  <si>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</si>
  <si>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</si>
  <si>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</si>
  <si>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</si>
  <si>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</si>
  <si>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</si>
  <si>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</si>
  <si>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</si>
  <si>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</si>
  <si>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</si>
  <si>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</si>
  <si>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</si>
  <si>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</si>
  <si>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</si>
  <si>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</si>
  <si>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</si>
  <si>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</si>
  <si>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</si>
  <si>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</si>
  <si>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</si>
  <si>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</si>
  <si>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</si>
  <si>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</si>
  <si>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</si>
  <si>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</si>
  <si>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</si>
  <si>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</si>
  <si>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</si>
  <si>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</si>
  <si>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</si>
  <si>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</si>
  <si>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</si>
  <si>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</si>
  <si>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</si>
  <si>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</si>
  <si>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</si>
  <si>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</si>
  <si>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</si>
  <si>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</si>
  <si>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</si>
  <si>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</si>
  <si>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</si>
  <si>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</si>
  <si>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</si>
  <si>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</si>
  <si>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</si>
  <si>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</si>
  <si>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</si>
  <si>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</si>
  <si>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</si>
  <si>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</si>
  <si>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</si>
  <si>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</si>
  <si>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</si>
  <si>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</si>
  <si>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</si>
  <si>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</si>
  <si>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</si>
  <si>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</si>
  <si>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</si>
  <si>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</si>
  <si>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</si>
  <si>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</si>
  <si>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</si>
  <si>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</si>
  <si>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</si>
  <si>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</si>
  <si>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</si>
  <si>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</si>
  <si>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</si>
  <si>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</si>
  <si>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</si>
  <si>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</si>
  <si>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</si>
  <si>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</si>
  <si>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</si>
  <si>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</si>
  <si>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</si>
  <si>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</si>
  <si>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</si>
  <si>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</si>
  <si>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</si>
  <si>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</si>
  <si>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</si>
  <si>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</si>
  <si>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</si>
  <si>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</si>
  <si>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</si>
  <si>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</si>
  <si>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</si>
  <si>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</si>
  <si>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</si>
  <si>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</si>
  <si>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</si>
  <si>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</si>
  <si>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</si>
  <si>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</si>
  <si>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</si>
  <si>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</si>
  <si>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</si>
  <si>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</si>
  <si>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</si>
  <si>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</si>
  <si>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</si>
  <si>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</si>
  <si>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</si>
  <si>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</si>
  <si>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</si>
  <si>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</si>
  <si>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</si>
  <si>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</si>
  <si>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</si>
  <si>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</si>
  <si>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</si>
  <si>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</si>
  <si>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</si>
  <si>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</si>
  <si>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</si>
  <si>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</si>
  <si>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</si>
  <si>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</si>
  <si>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</si>
  <si>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</si>
  <si>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</si>
  <si>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</si>
  <si>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</si>
  <si>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</si>
  <si>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</si>
  <si>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</si>
  <si>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</si>
  <si>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</si>
  <si>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</si>
  <si>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</si>
  <si>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</si>
  <si>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</si>
  <si>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</si>
  <si>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</si>
  <si>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</si>
  <si>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</si>
  <si>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</si>
  <si>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</si>
  <si>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</si>
  <si>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</si>
  <si>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</si>
  <si>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</si>
  <si>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</si>
  <si>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</si>
  <si>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</si>
  <si>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</si>
  <si>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</si>
  <si>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</si>
  <si>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</si>
  <si>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</si>
  <si>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</si>
  <si>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</si>
  <si>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</si>
  <si>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</si>
  <si>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</si>
  <si>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</si>
  <si>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</si>
  <si>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</si>
  <si>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</si>
  <si>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</si>
  <si>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</si>
  <si>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</si>
  <si>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</si>
  <si>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</si>
  <si>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</si>
  <si>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</si>
  <si>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</si>
  <si>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</si>
  <si>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</si>
  <si>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</si>
  <si>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</si>
  <si>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</si>
  <si>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</si>
  <si>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</si>
  <si>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</si>
  <si>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</si>
  <si>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</si>
  <si>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</si>
  <si>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</si>
  <si>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</si>
  <si>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</si>
  <si>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</si>
  <si>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</si>
  <si>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</si>
  <si>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</si>
  <si>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</si>
  <si>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</si>
  <si>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</si>
  <si>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</si>
  <si>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</si>
  <si>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</si>
  <si>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</si>
  <si>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</si>
  <si>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</si>
  <si>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</si>
  <si>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</si>
  <si>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</si>
  <si>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</si>
  <si>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</si>
  <si>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</si>
  <si>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</si>
  <si>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</si>
  <si>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</si>
  <si>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</si>
  <si>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</si>
  <si>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</si>
  <si>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</si>
  <si>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</si>
  <si>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</si>
  <si>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</si>
  <si>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</si>
  <si>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</si>
  <si>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</si>
  <si>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</si>
  <si>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</si>
  <si>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</si>
  <si>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</si>
  <si>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</si>
  <si>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</si>
  <si>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</si>
  <si>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</si>
  <si>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</si>
  <si>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</si>
  <si>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</si>
  <si>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</si>
  <si>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</si>
  <si>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</si>
  <si>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</si>
  <si>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</si>
  <si>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</si>
  <si>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</si>
  <si>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</si>
  <si>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</si>
  <si>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</si>
  <si>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</si>
  <si>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</si>
  <si>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</si>
  <si>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</si>
  <si>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</si>
  <si>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</si>
  <si>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</si>
  <si>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</si>
  <si>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</si>
  <si>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</si>
  <si>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</si>
  <si>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</si>
  <si>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</si>
  <si>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</si>
  <si>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</si>
  <si>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</si>
  <si>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</si>
  <si>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</si>
  <si>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</si>
  <si>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</si>
  <si>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</si>
  <si>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</si>
  <si>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</si>
  <si>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</si>
  <si>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</si>
  <si>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</si>
  <si>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</si>
  <si>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</si>
  <si>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</si>
  <si>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</si>
  <si>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</si>
  <si>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</si>
  <si>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</si>
  <si>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</si>
  <si>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</si>
  <si>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</si>
  <si>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</si>
  <si>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</si>
  <si>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</si>
  <si>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</si>
  <si>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</si>
  <si>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</si>
  <si>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</si>
  <si>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</si>
  <si>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</si>
  <si>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</si>
  <si>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</si>
  <si>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</si>
  <si>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</si>
  <si>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</si>
  <si>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</si>
  <si>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</si>
  <si>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</si>
  <si>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</si>
  <si>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</si>
  <si>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</si>
  <si>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</si>
  <si>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</si>
  <si>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</si>
  <si>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</si>
  <si>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</si>
  <si>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</si>
  <si>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</si>
  <si>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</si>
  <si>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</si>
  <si>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</si>
  <si>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</si>
  <si>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</si>
  <si>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</si>
  <si>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</si>
  <si>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</si>
  <si>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</si>
  <si>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</si>
  <si>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</si>
  <si>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</si>
  <si>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</si>
  <si>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</si>
  <si>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</si>
  <si>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</si>
  <si>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</si>
  <si>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</si>
  <si>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</si>
  <si>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</si>
  <si>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</si>
  <si>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</si>
  <si>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</si>
  <si>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</si>
  <si>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</si>
  <si>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</si>
  <si>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</si>
  <si>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</si>
  <si>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</si>
  <si>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</si>
  <si>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</si>
  <si>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</si>
  <si>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</si>
  <si>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</si>
  <si>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</si>
  <si>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</si>
  <si>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</si>
  <si>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</si>
  <si>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</si>
  <si>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</si>
  <si>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</si>
  <si>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</si>
  <si>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</si>
  <si>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</si>
  <si>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</si>
  <si>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</si>
  <si>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</si>
  <si>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</si>
  <si>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</si>
  <si>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</si>
  <si>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</si>
  <si>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</si>
  <si>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</si>
  <si>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</si>
  <si>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</si>
  <si>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</si>
  <si>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</si>
  <si>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</si>
  <si>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</si>
  <si>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</si>
  <si>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</si>
  <si>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</si>
  <si>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</si>
  <si>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</si>
  <si>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</si>
  <si>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</si>
  <si>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</si>
  <si>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</si>
  <si>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</si>
  <si>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</si>
  <si>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</si>
  <si>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</si>
  <si>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</si>
  <si>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</si>
  <si>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</si>
  <si>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</si>
  <si>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</si>
  <si>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</si>
  <si>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</si>
  <si>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</si>
  <si>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</si>
  <si>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</si>
  <si>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</si>
  <si>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</si>
  <si>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</si>
  <si>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</si>
  <si>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</si>
  <si>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</si>
  <si>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</si>
  <si>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</si>
  <si>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</si>
  <si>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</si>
  <si>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</si>
  <si>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</si>
  <si>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</si>
  <si>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</si>
  <si>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</si>
  <si>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</si>
  <si>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</si>
  <si>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</si>
  <si>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</si>
  <si>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</si>
  <si>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</si>
  <si>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</si>
  <si>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</si>
  <si>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</si>
  <si>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</si>
  <si>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</si>
  <si>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</si>
  <si>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</si>
  <si>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</si>
  <si>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</si>
  <si>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</si>
  <si>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</si>
  <si>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</si>
  <si>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</si>
  <si>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</si>
  <si>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</si>
  <si>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</si>
  <si>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</si>
  <si>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</si>
  <si>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</si>
  <si>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</si>
  <si>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</si>
  <si>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</si>
  <si>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</si>
  <si>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</si>
  <si>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</si>
  <si>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</si>
  <si>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</si>
  <si>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</si>
  <si>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</si>
  <si>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</si>
  <si>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</si>
  <si>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</si>
  <si>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</si>
  <si>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</si>
  <si>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</si>
  <si>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</si>
  <si>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</si>
  <si>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</si>
  <si>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</si>
  <si>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</si>
  <si>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</si>
  <si>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</si>
  <si>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</si>
  <si>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</si>
  <si>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</si>
  <si>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</si>
  <si>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</si>
  <si>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</si>
  <si>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</si>
  <si>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</si>
  <si>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</si>
  <si>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</si>
  <si>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</si>
  <si>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</si>
  <si>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</si>
  <si>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</si>
  <si>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</si>
  <si>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</si>
  <si>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</si>
  <si>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</si>
  <si>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</si>
  <si>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</si>
  <si>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</si>
  <si>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</si>
  <si>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</si>
  <si>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</si>
  <si>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</si>
  <si>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</si>
  <si>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</si>
  <si>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</si>
  <si>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</si>
  <si>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</si>
  <si>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</si>
  <si>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</si>
  <si>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</si>
  <si>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</si>
  <si>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</si>
  <si>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</si>
  <si>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</si>
  <si>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</si>
  <si>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</si>
  <si>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</si>
  <si>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</si>
  <si>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</si>
  <si>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</si>
  <si>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</si>
  <si>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</si>
  <si>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</si>
  <si>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</si>
  <si>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</si>
  <si>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</si>
  <si>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</si>
  <si>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</si>
  <si>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</si>
  <si>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</si>
  <si>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</si>
  <si>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</si>
  <si>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</si>
  <si>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</si>
  <si>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</si>
  <si>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</si>
  <si>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</si>
  <si>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</si>
  <si>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</si>
  <si>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</si>
  <si>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</si>
  <si>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</si>
  <si>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</si>
  <si>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</si>
  <si>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</si>
  <si>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</si>
  <si>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</si>
  <si>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</si>
  <si>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</si>
  <si>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</si>
  <si>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</si>
  <si>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</si>
  <si>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</si>
  <si>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</si>
  <si>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</si>
  <si>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</si>
  <si>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</si>
  <si>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</si>
  <si>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</si>
  <si>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</si>
  <si>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</si>
  <si>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</si>
  <si>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</si>
  <si>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</si>
  <si>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</si>
  <si>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</si>
  <si>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</si>
  <si>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</si>
  <si>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</si>
  <si>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</si>
  <si>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</si>
  <si>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</si>
  <si>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</si>
  <si>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</si>
  <si>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</si>
  <si>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</si>
  <si>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</si>
  <si>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</si>
  <si>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</si>
  <si>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</si>
  <si>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</si>
  <si>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</si>
  <si>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</si>
  <si>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</si>
  <si>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</si>
  <si>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</si>
  <si>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</si>
  <si>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</si>
  <si>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</si>
  <si>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</si>
  <si>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2023年度</t>
    <phoneticPr fontId="2"/>
  </si>
  <si>
    <t>第70回 朝日月例長距離競走大会（第一次）</t>
    <rPh sb="0" eb="1">
      <t>ダイ</t>
    </rPh>
    <rPh sb="3" eb="4">
      <t>カイ</t>
    </rPh>
    <rPh sb="5" eb="7">
      <t>アサヒ</t>
    </rPh>
    <rPh sb="7" eb="9">
      <t>ゲツレイ</t>
    </rPh>
    <rPh sb="9" eb="12">
      <t>チョウキョリ</t>
    </rPh>
    <rPh sb="12" eb="14">
      <t>キョウソウ</t>
    </rPh>
    <rPh sb="14" eb="16">
      <t>タイカイ</t>
    </rPh>
    <rPh sb="17" eb="18">
      <t>ダイ</t>
    </rPh>
    <rPh sb="18" eb="20">
      <t>イチジ</t>
    </rPh>
    <phoneticPr fontId="2"/>
  </si>
  <si>
    <t>3000m</t>
    <phoneticPr fontId="2"/>
  </si>
  <si>
    <t>3000m</t>
    <phoneticPr fontId="2"/>
  </si>
  <si>
    <t>5000m</t>
    <phoneticPr fontId="2"/>
  </si>
  <si>
    <t>ファイル名を変更して送付してください。→　○○○1223.xls [○○○=所属略称　1223＝日付（12月23日）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</si>
</sst>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5"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11" fillId="2" borderId="0" xfId="0" applyFont="1" applyFill="1" applyAlignment="1">
      <alignment horizontal="center"/>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19" fillId="2" borderId="33" xfId="0" applyFont="1" applyFill="1" applyBorder="1" applyAlignment="1">
      <alignment horizontal="center" vertical="center" shrinkToFit="1"/>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80537</xdr:colOff>
      <xdr:row>7</xdr:row>
      <xdr:rowOff>30975</xdr:rowOff>
    </xdr:from>
    <xdr:to>
      <xdr:col>11</xdr:col>
      <xdr:colOff>644293</xdr:colOff>
      <xdr:row>7</xdr:row>
      <xdr:rowOff>241609</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2973659" y="1641707"/>
          <a:ext cx="2874536"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カナと略称は必須です  </a:t>
          </a:r>
          <a:endParaRPr kumimoji="1" lang="en-US" altLang="ja-JP" sz="1100">
            <a:solidFill>
              <a:srgbClr val="FF0000"/>
            </a:solidFill>
          </a:endParaRPr>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77734375" style="77" customWidth="1"/>
    <col min="16" max="16" width="1" style="2" hidden="1" customWidth="1"/>
    <col min="17" max="17" width="5.77734375" style="72" customWidth="1"/>
    <col min="18" max="18" width="10" style="2" hidden="1" customWidth="1"/>
    <col min="19" max="19" width="3.77734375" style="2" customWidth="1"/>
    <col min="20" max="20" width="4.6640625" style="13" customWidth="1"/>
    <col min="21" max="21" width="6.44140625" style="2" customWidth="1"/>
    <col min="22" max="22" width="11.21875" style="2" customWidth="1"/>
    <col min="23" max="23" width="11.21875" style="2" hidden="1" customWidth="1"/>
    <col min="24" max="26" width="11.21875" style="13" hidden="1" customWidth="1"/>
    <col min="27" max="27" width="11.21875" style="71" hidden="1" customWidth="1"/>
    <col min="28" max="28" width="11.21875" style="61" hidden="1" customWidth="1"/>
    <col min="29" max="31" width="11.21875" style="13" hidden="1" customWidth="1"/>
    <col min="32" max="32" width="11.21875" style="13" customWidth="1"/>
    <col min="33" max="35" width="10.5546875" style="13" customWidth="1"/>
    <col min="36" max="75" width="8.88671875" style="13"/>
    <col min="76" max="16384" width="8.88671875" style="2"/>
  </cols>
  <sheetData>
    <row r="1" spans="1:76" ht="18" customHeight="1" x14ac:dyDescent="0.2">
      <c r="B1" s="151" t="s">
        <v>2836</v>
      </c>
      <c r="C1" s="151"/>
      <c r="D1" s="151"/>
      <c r="E1" s="151"/>
      <c r="F1" s="151"/>
      <c r="G1" s="151"/>
      <c r="H1" s="151"/>
      <c r="I1" s="151"/>
      <c r="J1" s="151"/>
      <c r="K1" s="151"/>
      <c r="L1" s="151"/>
      <c r="M1" s="151"/>
      <c r="N1" s="151"/>
      <c r="O1" s="151"/>
      <c r="P1" s="151"/>
      <c r="Q1" s="151"/>
      <c r="R1" s="13"/>
      <c r="S1" s="13"/>
      <c r="U1" s="13"/>
      <c r="V1" s="13"/>
      <c r="W1" s="13"/>
    </row>
    <row r="2" spans="1:76" ht="26.25" customHeight="1" thickBot="1" x14ac:dyDescent="0.25">
      <c r="A2" s="13" t="str">
        <f>IF(F4="","",VLOOKUP(F4,大会情報!E4:I10,5,FALSE))</f>
        <v/>
      </c>
      <c r="D2" s="97" t="str">
        <f t="shared" ref="D2:O2" si="0">D15</f>
        <v>性別</v>
      </c>
      <c r="E2" s="5" t="str">
        <f t="shared" si="0"/>
        <v>ﾅﾝﾊﾞｰ
ｶｰﾄﾞ</v>
      </c>
      <c r="F2" s="6" t="s">
        <v>2365</v>
      </c>
      <c r="G2" s="7" t="s">
        <v>2366</v>
      </c>
      <c r="H2" s="8" t="str">
        <f t="shared" si="0"/>
        <v>学年</v>
      </c>
      <c r="I2" s="98" t="s">
        <v>2367</v>
      </c>
      <c r="J2" s="120" t="s">
        <v>2363</v>
      </c>
      <c r="K2" s="99">
        <f>K15</f>
        <v>0</v>
      </c>
      <c r="L2" s="98">
        <f>L15</f>
        <v>0</v>
      </c>
      <c r="M2" s="99">
        <f t="shared" si="0"/>
        <v>0</v>
      </c>
      <c r="N2" s="98">
        <f t="shared" si="0"/>
        <v>0</v>
      </c>
      <c r="O2" s="101" t="str">
        <f t="shared" si="0"/>
        <v>登録県</v>
      </c>
      <c r="Q2" s="104" t="s">
        <v>1142</v>
      </c>
      <c r="R2" s="138" t="s">
        <v>2590</v>
      </c>
      <c r="S2" s="148"/>
      <c r="T2" s="149"/>
      <c r="U2" s="149"/>
      <c r="V2" s="149"/>
      <c r="W2" s="13"/>
    </row>
    <row r="3" spans="1:76" ht="6.75" customHeight="1" thickTop="1" thickBot="1" x14ac:dyDescent="0.25">
      <c r="A3" s="76"/>
      <c r="B3" s="75"/>
      <c r="C3" s="75"/>
      <c r="I3" s="2"/>
      <c r="K3" s="2"/>
      <c r="Q3" s="13"/>
      <c r="R3" s="13"/>
      <c r="S3" s="13"/>
      <c r="U3" s="13"/>
      <c r="V3" s="13"/>
      <c r="W3" s="13"/>
    </row>
    <row r="4" spans="1:76" ht="19.5" customHeight="1" thickBot="1" x14ac:dyDescent="0.25">
      <c r="A4" s="11"/>
      <c r="B4" s="75"/>
      <c r="C4" s="75"/>
      <c r="D4" s="62" t="s">
        <v>128</v>
      </c>
      <c r="E4" s="119"/>
      <c r="F4" s="131"/>
      <c r="I4" s="2" t="s">
        <v>2831</v>
      </c>
      <c r="K4" s="2"/>
      <c r="L4" s="152">
        <f ca="1">TODAY()</f>
        <v>45268</v>
      </c>
      <c r="M4" s="152"/>
      <c r="N4" s="152"/>
      <c r="Q4" s="13"/>
      <c r="R4" s="13"/>
      <c r="S4" s="13"/>
      <c r="U4" s="13"/>
      <c r="V4" s="13"/>
      <c r="W4" s="82"/>
    </row>
    <row r="5" spans="1:76" ht="19.5" customHeight="1" x14ac:dyDescent="0.2">
      <c r="A5" s="11"/>
      <c r="B5" s="75"/>
      <c r="C5" s="75"/>
      <c r="D5" s="161" t="s">
        <v>2832</v>
      </c>
      <c r="E5" s="161"/>
      <c r="F5" s="161"/>
      <c r="G5" s="161"/>
      <c r="H5" s="161"/>
      <c r="I5" s="161"/>
      <c r="J5" s="161"/>
      <c r="K5" s="161"/>
      <c r="L5" s="161"/>
      <c r="M5" s="161"/>
      <c r="N5" s="161"/>
      <c r="O5" s="78"/>
      <c r="Q5" s="13"/>
      <c r="R5" s="13"/>
      <c r="S5" s="13"/>
      <c r="U5" s="13"/>
      <c r="V5" s="13"/>
      <c r="W5" s="87"/>
    </row>
    <row r="6" spans="1:76" ht="19.5" customHeight="1" thickBot="1" x14ac:dyDescent="0.3">
      <c r="A6" s="12"/>
      <c r="F6" s="162" t="s">
        <v>2386</v>
      </c>
      <c r="G6" s="162"/>
      <c r="H6" s="162" t="s">
        <v>2387</v>
      </c>
      <c r="I6" s="162"/>
      <c r="J6" s="130" t="s">
        <v>2388</v>
      </c>
      <c r="K6" s="130" t="s">
        <v>2389</v>
      </c>
      <c r="L6" s="83"/>
      <c r="M6" s="83"/>
      <c r="Q6" s="13"/>
      <c r="R6" s="13"/>
      <c r="S6" s="13"/>
      <c r="U6" s="13"/>
      <c r="V6" s="13"/>
      <c r="W6" s="87"/>
    </row>
    <row r="7" spans="1:76" ht="19.5" customHeight="1" thickBot="1" x14ac:dyDescent="0.25">
      <c r="A7" s="11"/>
      <c r="D7" s="164" t="s">
        <v>1062</v>
      </c>
      <c r="E7" s="165"/>
      <c r="F7" s="166"/>
      <c r="G7" s="167"/>
      <c r="H7" s="174"/>
      <c r="I7" s="175"/>
      <c r="J7" s="176"/>
      <c r="K7" s="173" t="str">
        <f>IF(大会情報!E3=0,"",大会情報!H3)</f>
        <v/>
      </c>
      <c r="M7" s="168"/>
      <c r="N7" s="168"/>
      <c r="Q7" s="13"/>
      <c r="R7" s="13"/>
      <c r="S7" s="13"/>
      <c r="U7" s="13"/>
      <c r="V7" s="13"/>
      <c r="W7" s="87"/>
    </row>
    <row r="8" spans="1:76" ht="19.5" customHeight="1" x14ac:dyDescent="0.2">
      <c r="A8" s="11"/>
      <c r="B8" s="85"/>
      <c r="C8" s="85"/>
      <c r="Q8" s="13"/>
      <c r="R8" s="13"/>
      <c r="S8" s="13"/>
      <c r="U8" s="13"/>
      <c r="V8" s="13"/>
      <c r="W8" s="87"/>
    </row>
    <row r="9" spans="1:76" ht="21" customHeight="1" x14ac:dyDescent="0.2">
      <c r="A9" s="11"/>
      <c r="D9" s="160" t="s">
        <v>1008</v>
      </c>
      <c r="E9" s="160"/>
      <c r="F9" s="96" t="s">
        <v>1058</v>
      </c>
      <c r="G9" s="96" t="s">
        <v>1059</v>
      </c>
      <c r="I9" s="2"/>
      <c r="J9" s="86" t="s">
        <v>1006</v>
      </c>
      <c r="K9" s="150"/>
      <c r="L9" s="150"/>
      <c r="M9" s="150"/>
      <c r="N9" s="83" t="s">
        <v>118</v>
      </c>
      <c r="O9" s="79"/>
      <c r="Q9" s="13"/>
      <c r="R9" s="13"/>
      <c r="S9" s="13"/>
      <c r="U9" s="13"/>
      <c r="V9" s="13"/>
      <c r="W9" s="87"/>
    </row>
    <row r="10" spans="1:76" ht="18.75" customHeight="1" x14ac:dyDescent="0.2">
      <c r="A10" s="11"/>
      <c r="D10" s="157" t="s">
        <v>1057</v>
      </c>
      <c r="E10" s="157"/>
      <c r="F10" s="158">
        <f>COUNTA(I16:I135)</f>
        <v>0</v>
      </c>
      <c r="G10" s="159"/>
      <c r="I10" s="2"/>
      <c r="J10" s="9" t="s">
        <v>1060</v>
      </c>
      <c r="K10" s="153"/>
      <c r="L10" s="153"/>
      <c r="M10" s="153"/>
      <c r="Q10" s="13"/>
      <c r="R10" s="13"/>
      <c r="S10" s="13"/>
      <c r="U10" s="13"/>
      <c r="V10" s="13"/>
      <c r="W10" s="13"/>
    </row>
    <row r="11" spans="1:76" ht="18.75" customHeight="1" x14ac:dyDescent="0.25">
      <c r="A11" s="11"/>
      <c r="D11" s="157"/>
      <c r="E11" s="157"/>
      <c r="F11" s="132">
        <f>COUNTIFS(AB16:AB24,AD16)</f>
        <v>0</v>
      </c>
      <c r="G11" s="132">
        <f>COUNTIFS(AB25:AB33,AD16)</f>
        <v>0</v>
      </c>
      <c r="J11" s="163" t="s">
        <v>1063</v>
      </c>
      <c r="K11" s="163"/>
      <c r="L11" s="163"/>
      <c r="M11" s="163"/>
      <c r="N11" s="3"/>
      <c r="Q11" s="13"/>
      <c r="R11" s="13"/>
      <c r="S11" s="13"/>
      <c r="U11" s="13"/>
      <c r="V11" s="13"/>
      <c r="W11" s="13"/>
    </row>
    <row r="12" spans="1:76" ht="18.75" customHeight="1" x14ac:dyDescent="0.2">
      <c r="A12" s="11"/>
      <c r="D12" s="156"/>
      <c r="E12" s="156"/>
      <c r="F12" s="134">
        <f>COUNTIFS(AC16:AC24,AD16)</f>
        <v>0</v>
      </c>
      <c r="G12" s="134">
        <f>COUNTIFS(AC25:AC34,AD16)</f>
        <v>0</v>
      </c>
      <c r="I12" s="2"/>
      <c r="J12" s="84" t="s">
        <v>1007</v>
      </c>
      <c r="K12" s="150"/>
      <c r="L12" s="150"/>
      <c r="M12" s="150"/>
      <c r="N12" s="83" t="s">
        <v>118</v>
      </c>
      <c r="Q12" s="13"/>
      <c r="R12" s="13"/>
      <c r="S12" s="13"/>
      <c r="U12" s="13"/>
      <c r="V12" s="13"/>
      <c r="W12" s="13"/>
    </row>
    <row r="13" spans="1:76" ht="18.75" customHeight="1" x14ac:dyDescent="0.2">
      <c r="A13" s="11"/>
      <c r="D13" s="154" t="s">
        <v>1005</v>
      </c>
      <c r="E13" s="154"/>
      <c r="F13" s="155" t="e">
        <f>F10*大会情報!F3</f>
        <v>#N/A</v>
      </c>
      <c r="G13" s="155"/>
      <c r="I13" s="2"/>
      <c r="J13" s="72" t="s">
        <v>1065</v>
      </c>
      <c r="K13" s="153"/>
      <c r="L13" s="153"/>
      <c r="M13" s="153"/>
      <c r="N13" s="4"/>
      <c r="O13" s="80"/>
      <c r="Q13" s="13"/>
      <c r="R13" s="13"/>
      <c r="S13" s="13"/>
      <c r="U13" s="13"/>
      <c r="V13" s="13"/>
      <c r="W13" s="13" t="s">
        <v>2587</v>
      </c>
    </row>
    <row r="14" spans="1:76" ht="11.25" customHeight="1" thickBot="1" x14ac:dyDescent="0.25">
      <c r="A14" s="11"/>
      <c r="B14" s="75"/>
      <c r="C14" s="75"/>
      <c r="Q14" s="103"/>
      <c r="R14" s="103"/>
      <c r="S14" s="13"/>
      <c r="U14" s="13"/>
      <c r="V14" s="13"/>
      <c r="W14" s="13"/>
    </row>
    <row r="15" spans="1:76" ht="31.5" customHeight="1" thickBot="1" x14ac:dyDescent="0.25">
      <c r="A15" s="11"/>
      <c r="B15" s="75"/>
      <c r="C15" s="75"/>
      <c r="D15" s="125" t="s">
        <v>129</v>
      </c>
      <c r="E15" s="123" t="s">
        <v>3</v>
      </c>
      <c r="F15" s="121" t="s">
        <v>2361</v>
      </c>
      <c r="G15" s="122" t="s">
        <v>2362</v>
      </c>
      <c r="H15" s="93" t="s">
        <v>0</v>
      </c>
      <c r="I15" s="120" t="s">
        <v>2360</v>
      </c>
      <c r="J15" s="120" t="s">
        <v>2363</v>
      </c>
      <c r="K15" s="139"/>
      <c r="L15" s="140"/>
      <c r="M15" s="139"/>
      <c r="N15" s="120"/>
      <c r="O15" s="88" t="s">
        <v>1064</v>
      </c>
      <c r="Q15" s="104" t="s">
        <v>1142</v>
      </c>
      <c r="R15" s="138" t="s">
        <v>2590</v>
      </c>
      <c r="S15" s="148"/>
      <c r="T15" s="149"/>
      <c r="U15" s="149"/>
      <c r="V15" s="149"/>
      <c r="W15" s="13">
        <f>SUM(W16:W135)</f>
        <v>0</v>
      </c>
      <c r="Y15" s="13" t="s">
        <v>1563</v>
      </c>
      <c r="Z15" s="13" t="s">
        <v>1564</v>
      </c>
    </row>
    <row r="16" spans="1:76" ht="16.5" customHeight="1" x14ac:dyDescent="0.2">
      <c r="A16" s="11" t="str">
        <f>D16&amp;I16&amp;R16</f>
        <v/>
      </c>
      <c r="B16" s="89">
        <v>1</v>
      </c>
      <c r="C16" s="94" t="e">
        <f>VLOOKUP($A16,#REF!,2,FALSE)</f>
        <v>#REF!</v>
      </c>
      <c r="D16" s="124"/>
      <c r="E16" s="129"/>
      <c r="F16" s="111"/>
      <c r="G16" s="111"/>
      <c r="H16" s="111"/>
      <c r="I16" s="128"/>
      <c r="J16" s="95"/>
      <c r="K16" s="141"/>
      <c r="L16" s="141"/>
      <c r="M16" s="141"/>
      <c r="N16" s="141"/>
      <c r="O16" s="90" t="str">
        <f t="shared" ref="O16" si="1">IF(D16="","","岐阜")</f>
        <v/>
      </c>
      <c r="P16" s="102" t="str">
        <f t="shared" ref="P16:P79" si="2">$K$7</f>
        <v/>
      </c>
      <c r="Q16" s="105" t="str">
        <f t="shared" ref="Q16" si="3">IF(D16="","",$J$7)</f>
        <v/>
      </c>
      <c r="R16" s="137"/>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4">D17&amp;I17&amp;R17</f>
        <v/>
      </c>
      <c r="B17" s="89">
        <v>2</v>
      </c>
      <c r="C17" s="94" t="e">
        <f>VLOOKUP($A17,#REF!,2,FALSE)</f>
        <v>#REF!</v>
      </c>
      <c r="D17" s="124"/>
      <c r="E17" s="129"/>
      <c r="F17" s="111"/>
      <c r="G17" s="111"/>
      <c r="H17" s="111"/>
      <c r="I17" s="128"/>
      <c r="J17" s="95"/>
      <c r="K17" s="141"/>
      <c r="L17" s="141"/>
      <c r="M17" s="141"/>
      <c r="N17" s="141"/>
      <c r="O17" s="90" t="str">
        <f>IF(D17="","","岐阜")</f>
        <v/>
      </c>
      <c r="P17" s="102" t="str">
        <f t="shared" si="2"/>
        <v/>
      </c>
      <c r="Q17" s="105" t="str">
        <f t="shared" ref="Q17:Q80" si="5">IF(D17="","",$J$7)</f>
        <v/>
      </c>
      <c r="R17" s="137"/>
      <c r="S17" s="13"/>
      <c r="U17" s="13"/>
      <c r="V17" s="13"/>
      <c r="W17" s="13" t="str">
        <f>IF(I17="","",(VLOOKUP(A17,種目!$D$4:$E$93,2,FALSE)))</f>
        <v/>
      </c>
      <c r="Y17" s="13" t="str">
        <f t="shared" ref="Y17:Y80" si="6">D17&amp;K17</f>
        <v/>
      </c>
      <c r="Z17" s="13" t="str">
        <f t="shared" ref="Z17:Z80" si="7">D17&amp;M17</f>
        <v/>
      </c>
      <c r="AA17" s="71" t="s">
        <v>1545</v>
      </c>
      <c r="AB17" s="61">
        <f>COUNTIF($Y$16:$Y$135,AA17)</f>
        <v>0</v>
      </c>
      <c r="AC17" s="61">
        <f t="shared" ref="AC17:AC33" si="8">COUNTIF($Z$16:$Z$135,AA17)</f>
        <v>0</v>
      </c>
      <c r="BX17" s="13"/>
    </row>
    <row r="18" spans="1:76" ht="16.5" customHeight="1" x14ac:dyDescent="0.2">
      <c r="A18" s="11" t="str">
        <f t="shared" si="4"/>
        <v/>
      </c>
      <c r="B18" s="89">
        <v>3</v>
      </c>
      <c r="C18" s="94" t="e">
        <f>VLOOKUP($A18,#REF!,2,FALSE)</f>
        <v>#REF!</v>
      </c>
      <c r="D18" s="124"/>
      <c r="E18" s="110"/>
      <c r="F18" s="111"/>
      <c r="G18" s="111"/>
      <c r="H18" s="111"/>
      <c r="I18" s="128"/>
      <c r="J18" s="95"/>
      <c r="K18" s="141"/>
      <c r="L18" s="141"/>
      <c r="M18" s="141"/>
      <c r="N18" s="141"/>
      <c r="O18" s="90" t="str">
        <f t="shared" ref="O18:O81" si="9">IF(D18="","","岐阜")</f>
        <v/>
      </c>
      <c r="P18" s="102" t="str">
        <f t="shared" si="2"/>
        <v/>
      </c>
      <c r="Q18" s="105" t="str">
        <f t="shared" si="5"/>
        <v/>
      </c>
      <c r="R18" s="137"/>
      <c r="S18" s="13"/>
      <c r="U18" s="13"/>
      <c r="V18" s="13"/>
      <c r="W18" s="13" t="str">
        <f>IF(I18="","",(VLOOKUP(A18,種目!$D$4:$E$93,2,FALSE)))</f>
        <v/>
      </c>
      <c r="Y18" s="13" t="str">
        <f t="shared" si="6"/>
        <v/>
      </c>
      <c r="Z18" s="13" t="str">
        <f t="shared" si="7"/>
        <v/>
      </c>
      <c r="AA18" s="71" t="s">
        <v>1547</v>
      </c>
      <c r="AB18" s="61">
        <f t="shared" ref="AB18:AB33" si="10">COUNTIF($Y$16:$Y$135,AA18)</f>
        <v>0</v>
      </c>
      <c r="AC18" s="61">
        <f>COUNTIF($Z$16:$Z$135,AA18)</f>
        <v>0</v>
      </c>
      <c r="BX18" s="13"/>
    </row>
    <row r="19" spans="1:76" ht="16.5" customHeight="1" x14ac:dyDescent="0.2">
      <c r="A19" s="11" t="str">
        <f t="shared" si="4"/>
        <v/>
      </c>
      <c r="B19" s="89">
        <v>4</v>
      </c>
      <c r="C19" s="94" t="e">
        <f>VLOOKUP($A19,#REF!,2,FALSE)</f>
        <v>#REF!</v>
      </c>
      <c r="D19" s="124"/>
      <c r="E19" s="110"/>
      <c r="F19" s="111"/>
      <c r="G19" s="111"/>
      <c r="H19" s="111"/>
      <c r="I19" s="128"/>
      <c r="J19" s="95"/>
      <c r="K19" s="141"/>
      <c r="L19" s="141"/>
      <c r="M19" s="141"/>
      <c r="N19" s="141"/>
      <c r="O19" s="90" t="str">
        <f t="shared" si="9"/>
        <v/>
      </c>
      <c r="P19" s="102" t="str">
        <f t="shared" si="2"/>
        <v/>
      </c>
      <c r="Q19" s="105" t="str">
        <f t="shared" si="5"/>
        <v/>
      </c>
      <c r="R19" s="137"/>
      <c r="S19" s="13"/>
      <c r="U19" s="13"/>
      <c r="V19" s="13"/>
      <c r="W19" s="13" t="str">
        <f>IF(I19="","",(VLOOKUP(A19,種目!$D$4:$E$93,2,FALSE)))</f>
        <v/>
      </c>
      <c r="Y19" s="13" t="str">
        <f t="shared" si="6"/>
        <v/>
      </c>
      <c r="Z19" s="13" t="str">
        <f t="shared" si="7"/>
        <v/>
      </c>
      <c r="AA19" s="71" t="s">
        <v>1548</v>
      </c>
      <c r="AB19" s="61">
        <f t="shared" si="10"/>
        <v>0</v>
      </c>
      <c r="AC19" s="61">
        <f t="shared" si="8"/>
        <v>0</v>
      </c>
      <c r="BX19" s="13"/>
    </row>
    <row r="20" spans="1:76" ht="16.5" customHeight="1" x14ac:dyDescent="0.2">
      <c r="A20" s="11" t="str">
        <f t="shared" si="4"/>
        <v/>
      </c>
      <c r="B20" s="89">
        <v>5</v>
      </c>
      <c r="C20" s="94" t="e">
        <f>VLOOKUP($A20,#REF!,2,FALSE)</f>
        <v>#REF!</v>
      </c>
      <c r="D20" s="124"/>
      <c r="E20" s="110"/>
      <c r="F20" s="111"/>
      <c r="G20" s="111"/>
      <c r="H20" s="111"/>
      <c r="I20" s="128"/>
      <c r="J20" s="95"/>
      <c r="K20" s="141"/>
      <c r="L20" s="141"/>
      <c r="M20" s="141"/>
      <c r="N20" s="141"/>
      <c r="O20" s="90" t="str">
        <f t="shared" si="9"/>
        <v/>
      </c>
      <c r="P20" s="102" t="str">
        <f t="shared" si="2"/>
        <v/>
      </c>
      <c r="Q20" s="105" t="str">
        <f t="shared" si="5"/>
        <v/>
      </c>
      <c r="R20" s="137"/>
      <c r="S20" s="13"/>
      <c r="U20" s="13"/>
      <c r="V20" s="13"/>
      <c r="W20" s="13" t="str">
        <f>IF(I20="","",(VLOOKUP(A20,種目!$D$4:$E$93,2,FALSE)))</f>
        <v/>
      </c>
      <c r="Y20" s="13" t="str">
        <f t="shared" si="6"/>
        <v/>
      </c>
      <c r="Z20" s="13" t="str">
        <f t="shared" si="7"/>
        <v/>
      </c>
      <c r="AA20" s="71" t="s">
        <v>1549</v>
      </c>
      <c r="AB20" s="61">
        <f t="shared" si="10"/>
        <v>0</v>
      </c>
      <c r="AC20" s="61">
        <f t="shared" si="8"/>
        <v>0</v>
      </c>
      <c r="BX20" s="13"/>
    </row>
    <row r="21" spans="1:76" ht="16.5" customHeight="1" x14ac:dyDescent="0.2">
      <c r="A21" s="11" t="str">
        <f t="shared" si="4"/>
        <v/>
      </c>
      <c r="B21" s="89">
        <v>6</v>
      </c>
      <c r="C21" s="94" t="e">
        <f>VLOOKUP($A21,#REF!,2,FALSE)</f>
        <v>#REF!</v>
      </c>
      <c r="D21" s="124"/>
      <c r="E21" s="110"/>
      <c r="F21" s="111"/>
      <c r="G21" s="111"/>
      <c r="H21" s="111"/>
      <c r="I21" s="128"/>
      <c r="J21" s="95"/>
      <c r="K21" s="141"/>
      <c r="L21" s="141"/>
      <c r="M21" s="141"/>
      <c r="N21" s="141"/>
      <c r="O21" s="90" t="str">
        <f t="shared" si="9"/>
        <v/>
      </c>
      <c r="P21" s="102" t="str">
        <f t="shared" si="2"/>
        <v/>
      </c>
      <c r="Q21" s="105" t="str">
        <f t="shared" si="5"/>
        <v/>
      </c>
      <c r="R21" s="137"/>
      <c r="S21" s="13"/>
      <c r="U21" s="13"/>
      <c r="V21" s="13"/>
      <c r="W21" s="13" t="str">
        <f>IF(I21="","",(VLOOKUP(A21,種目!$D$4:$E$93,2,FALSE)))</f>
        <v/>
      </c>
      <c r="Y21" s="13" t="str">
        <f t="shared" si="6"/>
        <v/>
      </c>
      <c r="Z21" s="13" t="str">
        <f t="shared" si="7"/>
        <v/>
      </c>
      <c r="AA21" s="71" t="s">
        <v>1550</v>
      </c>
      <c r="AB21" s="61">
        <f t="shared" si="10"/>
        <v>0</v>
      </c>
      <c r="AC21" s="61">
        <f t="shared" si="8"/>
        <v>0</v>
      </c>
      <c r="BX21" s="13"/>
    </row>
    <row r="22" spans="1:76" ht="16.5" customHeight="1" x14ac:dyDescent="0.2">
      <c r="A22" s="11" t="str">
        <f t="shared" si="4"/>
        <v/>
      </c>
      <c r="B22" s="89">
        <v>7</v>
      </c>
      <c r="C22" s="94" t="e">
        <f>VLOOKUP($A22,#REF!,2,FALSE)</f>
        <v>#REF!</v>
      </c>
      <c r="D22" s="124"/>
      <c r="E22" s="110"/>
      <c r="F22" s="111"/>
      <c r="G22" s="111"/>
      <c r="H22" s="111"/>
      <c r="I22" s="128"/>
      <c r="J22" s="95"/>
      <c r="K22" s="141"/>
      <c r="L22" s="141"/>
      <c r="M22" s="141"/>
      <c r="N22" s="141"/>
      <c r="O22" s="90" t="str">
        <f t="shared" si="9"/>
        <v/>
      </c>
      <c r="P22" s="102" t="str">
        <f t="shared" si="2"/>
        <v/>
      </c>
      <c r="Q22" s="105" t="str">
        <f t="shared" si="5"/>
        <v/>
      </c>
      <c r="R22" s="137"/>
      <c r="S22" s="13"/>
      <c r="U22" s="13"/>
      <c r="V22" s="13"/>
      <c r="W22" s="13" t="str">
        <f>IF(I22="","",(VLOOKUP(A22,種目!$D$4:$E$93,2,FALSE)))</f>
        <v/>
      </c>
      <c r="Y22" s="13" t="str">
        <f t="shared" si="6"/>
        <v/>
      </c>
      <c r="Z22" s="13" t="str">
        <f t="shared" si="7"/>
        <v/>
      </c>
      <c r="AA22" s="71" t="s">
        <v>1551</v>
      </c>
      <c r="AB22" s="61">
        <f t="shared" si="10"/>
        <v>0</v>
      </c>
      <c r="AC22" s="61">
        <f t="shared" si="8"/>
        <v>0</v>
      </c>
      <c r="BX22" s="13"/>
    </row>
    <row r="23" spans="1:76" ht="16.5" customHeight="1" x14ac:dyDescent="0.2">
      <c r="A23" s="11" t="str">
        <f t="shared" si="4"/>
        <v/>
      </c>
      <c r="B23" s="89">
        <v>8</v>
      </c>
      <c r="C23" s="94" t="e">
        <f>VLOOKUP($A23,#REF!,2,FALSE)</f>
        <v>#REF!</v>
      </c>
      <c r="D23" s="124"/>
      <c r="E23" s="110"/>
      <c r="F23" s="111"/>
      <c r="G23" s="111"/>
      <c r="H23" s="111"/>
      <c r="I23" s="128"/>
      <c r="J23" s="95"/>
      <c r="K23" s="141"/>
      <c r="L23" s="141"/>
      <c r="M23" s="141"/>
      <c r="N23" s="141"/>
      <c r="O23" s="90" t="str">
        <f t="shared" si="9"/>
        <v/>
      </c>
      <c r="P23" s="102" t="str">
        <f t="shared" si="2"/>
        <v/>
      </c>
      <c r="Q23" s="105" t="str">
        <f t="shared" si="5"/>
        <v/>
      </c>
      <c r="R23" s="137"/>
      <c r="S23" s="13"/>
      <c r="U23" s="13"/>
      <c r="V23" s="13"/>
      <c r="W23" s="13" t="str">
        <f>IF(I23="","",(VLOOKUP(A23,種目!$D$4:$E$93,2,FALSE)))</f>
        <v/>
      </c>
      <c r="Y23" s="13" t="str">
        <f t="shared" si="6"/>
        <v/>
      </c>
      <c r="Z23" s="13" t="str">
        <f t="shared" si="7"/>
        <v/>
      </c>
      <c r="AA23" s="71" t="s">
        <v>1552</v>
      </c>
      <c r="AB23" s="61">
        <f t="shared" si="10"/>
        <v>0</v>
      </c>
      <c r="AC23" s="61">
        <f t="shared" si="8"/>
        <v>0</v>
      </c>
      <c r="BX23" s="13"/>
    </row>
    <row r="24" spans="1:76" ht="16.5" customHeight="1" x14ac:dyDescent="0.2">
      <c r="A24" s="11" t="str">
        <f t="shared" si="4"/>
        <v/>
      </c>
      <c r="B24" s="89">
        <v>9</v>
      </c>
      <c r="C24" s="94" t="e">
        <f>VLOOKUP($A24,#REF!,2,FALSE)</f>
        <v>#REF!</v>
      </c>
      <c r="D24" s="124"/>
      <c r="E24" s="110"/>
      <c r="F24" s="111"/>
      <c r="G24" s="111"/>
      <c r="H24" s="111"/>
      <c r="I24" s="128"/>
      <c r="J24" s="95"/>
      <c r="K24" s="141"/>
      <c r="L24" s="141"/>
      <c r="M24" s="141"/>
      <c r="N24" s="141"/>
      <c r="O24" s="90" t="str">
        <f t="shared" si="9"/>
        <v/>
      </c>
      <c r="P24" s="102" t="str">
        <f t="shared" si="2"/>
        <v/>
      </c>
      <c r="Q24" s="105" t="str">
        <f t="shared" si="5"/>
        <v/>
      </c>
      <c r="R24" s="137"/>
      <c r="S24" s="13"/>
      <c r="U24" s="13"/>
      <c r="V24" s="13"/>
      <c r="W24" s="13" t="str">
        <f>IF(I24="","",(VLOOKUP(A24,種目!$D$4:$E$93,2,FALSE)))</f>
        <v/>
      </c>
      <c r="Y24" s="13" t="str">
        <f t="shared" si="6"/>
        <v/>
      </c>
      <c r="Z24" s="13" t="str">
        <f t="shared" si="7"/>
        <v/>
      </c>
      <c r="AA24" s="71" t="s">
        <v>1553</v>
      </c>
      <c r="AB24" s="61">
        <f t="shared" si="10"/>
        <v>0</v>
      </c>
      <c r="AC24" s="61">
        <f t="shared" si="8"/>
        <v>0</v>
      </c>
      <c r="BX24" s="13"/>
    </row>
    <row r="25" spans="1:76" ht="16.5" customHeight="1" x14ac:dyDescent="0.2">
      <c r="A25" s="11" t="str">
        <f t="shared" si="4"/>
        <v/>
      </c>
      <c r="B25" s="89">
        <v>10</v>
      </c>
      <c r="C25" s="94" t="e">
        <f>VLOOKUP($A25,#REF!,2,FALSE)</f>
        <v>#REF!</v>
      </c>
      <c r="D25" s="124"/>
      <c r="E25" s="110"/>
      <c r="F25" s="111"/>
      <c r="G25" s="111"/>
      <c r="H25" s="111"/>
      <c r="I25" s="128"/>
      <c r="J25" s="95"/>
      <c r="K25" s="141"/>
      <c r="L25" s="141"/>
      <c r="M25" s="141"/>
      <c r="N25" s="141"/>
      <c r="O25" s="90" t="str">
        <f t="shared" si="9"/>
        <v/>
      </c>
      <c r="P25" s="102" t="str">
        <f t="shared" si="2"/>
        <v/>
      </c>
      <c r="Q25" s="105" t="str">
        <f t="shared" si="5"/>
        <v/>
      </c>
      <c r="R25" s="137"/>
      <c r="S25" s="13"/>
      <c r="U25" s="13"/>
      <c r="V25" s="13"/>
      <c r="W25" s="13" t="str">
        <f>IF(I25="","",(VLOOKUP(A25,種目!$D$4:$E$93,2,FALSE)))</f>
        <v/>
      </c>
      <c r="Y25" s="13" t="str">
        <f t="shared" si="6"/>
        <v/>
      </c>
      <c r="Z25" s="13" t="str">
        <f t="shared" si="7"/>
        <v/>
      </c>
      <c r="AA25" s="71" t="s">
        <v>1554</v>
      </c>
      <c r="AB25" s="61">
        <f t="shared" si="10"/>
        <v>0</v>
      </c>
      <c r="AC25" s="61">
        <f t="shared" si="8"/>
        <v>0</v>
      </c>
      <c r="BX25" s="13"/>
    </row>
    <row r="26" spans="1:76" ht="16.5" customHeight="1" x14ac:dyDescent="0.2">
      <c r="A26" s="11" t="str">
        <f t="shared" si="4"/>
        <v/>
      </c>
      <c r="B26" s="89">
        <v>11</v>
      </c>
      <c r="C26" s="94" t="e">
        <f>VLOOKUP($A26,#REF!,2,FALSE)</f>
        <v>#REF!</v>
      </c>
      <c r="D26" s="124"/>
      <c r="E26" s="110"/>
      <c r="F26" s="111"/>
      <c r="G26" s="111"/>
      <c r="H26" s="111"/>
      <c r="I26" s="128"/>
      <c r="J26" s="95"/>
      <c r="K26" s="141"/>
      <c r="L26" s="141"/>
      <c r="M26" s="141"/>
      <c r="N26" s="141"/>
      <c r="O26" s="90" t="str">
        <f t="shared" si="9"/>
        <v/>
      </c>
      <c r="P26" s="102" t="str">
        <f t="shared" si="2"/>
        <v/>
      </c>
      <c r="Q26" s="105" t="str">
        <f t="shared" si="5"/>
        <v/>
      </c>
      <c r="R26" s="137"/>
      <c r="S26" s="13"/>
      <c r="U26" s="13"/>
      <c r="V26" s="13"/>
      <c r="W26" s="13" t="str">
        <f>IF(I26="","",(VLOOKUP(A26,種目!$D$4:$E$93,2,FALSE)))</f>
        <v/>
      </c>
      <c r="Y26" s="13" t="str">
        <f t="shared" si="6"/>
        <v/>
      </c>
      <c r="Z26" s="13" t="str">
        <f t="shared" si="7"/>
        <v/>
      </c>
      <c r="AA26" s="71" t="s">
        <v>1544</v>
      </c>
      <c r="AB26" s="61">
        <f t="shared" si="10"/>
        <v>0</v>
      </c>
      <c r="AC26" s="61">
        <f t="shared" si="8"/>
        <v>0</v>
      </c>
      <c r="BX26" s="13"/>
    </row>
    <row r="27" spans="1:76" ht="16.5" customHeight="1" x14ac:dyDescent="0.2">
      <c r="A27" s="11" t="str">
        <f t="shared" si="4"/>
        <v/>
      </c>
      <c r="B27" s="89">
        <v>12</v>
      </c>
      <c r="C27" s="94" t="e">
        <f>VLOOKUP($A27,#REF!,2,FALSE)</f>
        <v>#REF!</v>
      </c>
      <c r="D27" s="124"/>
      <c r="E27" s="110"/>
      <c r="F27" s="111"/>
      <c r="G27" s="111"/>
      <c r="H27" s="111"/>
      <c r="I27" s="128"/>
      <c r="J27" s="95"/>
      <c r="K27" s="141"/>
      <c r="L27" s="141"/>
      <c r="M27" s="141"/>
      <c r="N27" s="141"/>
      <c r="O27" s="90" t="str">
        <f t="shared" si="9"/>
        <v/>
      </c>
      <c r="P27" s="102" t="str">
        <f t="shared" si="2"/>
        <v/>
      </c>
      <c r="Q27" s="105" t="str">
        <f t="shared" si="5"/>
        <v/>
      </c>
      <c r="R27" s="137"/>
      <c r="S27" s="13"/>
      <c r="U27" s="13"/>
      <c r="V27" s="13"/>
      <c r="W27" s="13" t="str">
        <f>IF(I27="","",(VLOOKUP(A27,種目!$D$4:$E$93,2,FALSE)))</f>
        <v/>
      </c>
      <c r="Y27" s="13" t="str">
        <f t="shared" si="6"/>
        <v/>
      </c>
      <c r="Z27" s="13" t="str">
        <f t="shared" si="7"/>
        <v/>
      </c>
      <c r="AA27" s="71" t="s">
        <v>1555</v>
      </c>
      <c r="AB27" s="61">
        <f t="shared" si="10"/>
        <v>0</v>
      </c>
      <c r="AC27" s="61">
        <f t="shared" si="8"/>
        <v>0</v>
      </c>
      <c r="BX27" s="13"/>
    </row>
    <row r="28" spans="1:76" ht="16.5" customHeight="1" x14ac:dyDescent="0.2">
      <c r="A28" s="11" t="str">
        <f t="shared" si="4"/>
        <v/>
      </c>
      <c r="B28" s="89">
        <v>13</v>
      </c>
      <c r="C28" s="94" t="e">
        <f>VLOOKUP($A28,#REF!,2,FALSE)</f>
        <v>#REF!</v>
      </c>
      <c r="D28" s="124"/>
      <c r="E28" s="110"/>
      <c r="F28" s="111"/>
      <c r="G28" s="111"/>
      <c r="H28" s="111"/>
      <c r="I28" s="128"/>
      <c r="J28" s="95"/>
      <c r="K28" s="141"/>
      <c r="L28" s="141"/>
      <c r="M28" s="141"/>
      <c r="N28" s="141"/>
      <c r="O28" s="90" t="str">
        <f t="shared" si="9"/>
        <v/>
      </c>
      <c r="P28" s="102" t="str">
        <f t="shared" si="2"/>
        <v/>
      </c>
      <c r="Q28" s="105" t="str">
        <f t="shared" si="5"/>
        <v/>
      </c>
      <c r="R28" s="137"/>
      <c r="S28" s="13"/>
      <c r="U28" s="13"/>
      <c r="V28" s="13"/>
      <c r="W28" s="13" t="str">
        <f>IF(I28="","",(VLOOKUP(A28,種目!$D$4:$E$93,2,FALSE)))</f>
        <v/>
      </c>
      <c r="Y28" s="13" t="str">
        <f t="shared" si="6"/>
        <v/>
      </c>
      <c r="Z28" s="13" t="str">
        <f t="shared" si="7"/>
        <v/>
      </c>
      <c r="AA28" s="71" t="s">
        <v>1556</v>
      </c>
      <c r="AB28" s="61">
        <f t="shared" si="10"/>
        <v>0</v>
      </c>
      <c r="AC28" s="61">
        <f t="shared" si="8"/>
        <v>0</v>
      </c>
      <c r="BX28" s="13"/>
    </row>
    <row r="29" spans="1:76" ht="16.5" customHeight="1" x14ac:dyDescent="0.2">
      <c r="A29" s="11" t="str">
        <f t="shared" ref="A29:A80" si="11">D29&amp;I29</f>
        <v/>
      </c>
      <c r="B29" s="89">
        <v>14</v>
      </c>
      <c r="C29" s="94" t="e">
        <f>VLOOKUP($A29,#REF!,2,FALSE)</f>
        <v>#REF!</v>
      </c>
      <c r="D29" s="124"/>
      <c r="E29" s="110"/>
      <c r="F29" s="111"/>
      <c r="G29" s="111"/>
      <c r="H29" s="111"/>
      <c r="I29" s="128"/>
      <c r="J29" s="95"/>
      <c r="K29" s="141"/>
      <c r="L29" s="141"/>
      <c r="M29" s="141"/>
      <c r="N29" s="141"/>
      <c r="O29" s="90" t="str">
        <f t="shared" si="9"/>
        <v/>
      </c>
      <c r="P29" s="102" t="str">
        <f t="shared" si="2"/>
        <v/>
      </c>
      <c r="Q29" s="105" t="str">
        <f t="shared" si="5"/>
        <v/>
      </c>
      <c r="R29" s="137"/>
      <c r="S29" s="13"/>
      <c r="U29" s="13"/>
      <c r="V29" s="13"/>
      <c r="W29" s="13" t="str">
        <f>IF(I29="","",(VLOOKUP(A29,種目!$D$4:$E$93,2,FALSE)))</f>
        <v/>
      </c>
      <c r="Y29" s="13" t="str">
        <f t="shared" si="6"/>
        <v/>
      </c>
      <c r="Z29" s="13" t="str">
        <f t="shared" si="7"/>
        <v/>
      </c>
      <c r="AA29" s="71" t="s">
        <v>1557</v>
      </c>
      <c r="AB29" s="61">
        <f t="shared" si="10"/>
        <v>0</v>
      </c>
      <c r="AC29" s="61">
        <f t="shared" si="8"/>
        <v>0</v>
      </c>
      <c r="BX29" s="13"/>
    </row>
    <row r="30" spans="1:76" ht="16.5" customHeight="1" x14ac:dyDescent="0.2">
      <c r="A30" s="11" t="str">
        <f t="shared" si="11"/>
        <v/>
      </c>
      <c r="B30" s="89">
        <v>15</v>
      </c>
      <c r="C30" s="94" t="e">
        <f>VLOOKUP($A30,#REF!,2,FALSE)</f>
        <v>#REF!</v>
      </c>
      <c r="D30" s="124"/>
      <c r="E30" s="110"/>
      <c r="F30" s="111"/>
      <c r="G30" s="111"/>
      <c r="H30" s="111"/>
      <c r="I30" s="128"/>
      <c r="J30" s="95"/>
      <c r="K30" s="141"/>
      <c r="L30" s="141"/>
      <c r="M30" s="141"/>
      <c r="N30" s="141"/>
      <c r="O30" s="90" t="str">
        <f t="shared" si="9"/>
        <v/>
      </c>
      <c r="P30" s="102" t="str">
        <f t="shared" si="2"/>
        <v/>
      </c>
      <c r="Q30" s="105" t="str">
        <f t="shared" si="5"/>
        <v/>
      </c>
      <c r="R30" s="137"/>
      <c r="S30" s="13"/>
      <c r="U30" s="13"/>
      <c r="V30" s="13"/>
      <c r="W30" s="13" t="str">
        <f>IF(I30="","",(VLOOKUP(A30,種目!$D$4:$E$93,2,FALSE)))</f>
        <v/>
      </c>
      <c r="Y30" s="13" t="str">
        <f t="shared" si="6"/>
        <v/>
      </c>
      <c r="Z30" s="13" t="str">
        <f t="shared" si="7"/>
        <v/>
      </c>
      <c r="AA30" s="71" t="s">
        <v>1558</v>
      </c>
      <c r="AB30" s="61">
        <f t="shared" si="10"/>
        <v>0</v>
      </c>
      <c r="AC30" s="61">
        <f t="shared" si="8"/>
        <v>0</v>
      </c>
      <c r="BX30" s="13"/>
    </row>
    <row r="31" spans="1:76" ht="16.5" customHeight="1" x14ac:dyDescent="0.2">
      <c r="A31" s="11" t="str">
        <f t="shared" si="11"/>
        <v/>
      </c>
      <c r="B31" s="89">
        <v>16</v>
      </c>
      <c r="C31" s="94" t="e">
        <f>VLOOKUP($A31,#REF!,2,FALSE)</f>
        <v>#REF!</v>
      </c>
      <c r="D31" s="124"/>
      <c r="E31" s="110"/>
      <c r="F31" s="111"/>
      <c r="G31" s="111"/>
      <c r="H31" s="111"/>
      <c r="I31" s="128"/>
      <c r="J31" s="95"/>
      <c r="K31" s="141"/>
      <c r="L31" s="141"/>
      <c r="M31" s="141"/>
      <c r="N31" s="141"/>
      <c r="O31" s="90" t="str">
        <f t="shared" si="9"/>
        <v/>
      </c>
      <c r="P31" s="102" t="str">
        <f t="shared" si="2"/>
        <v/>
      </c>
      <c r="Q31" s="105" t="str">
        <f t="shared" si="5"/>
        <v/>
      </c>
      <c r="R31" s="137"/>
      <c r="S31" s="13"/>
      <c r="U31" s="13"/>
      <c r="V31" s="13"/>
      <c r="W31" s="13" t="str">
        <f>IF(I31="","",(VLOOKUP(A31,種目!$D$4:$E$93,2,FALSE)))</f>
        <v/>
      </c>
      <c r="Y31" s="13" t="str">
        <f t="shared" si="6"/>
        <v/>
      </c>
      <c r="Z31" s="13" t="str">
        <f t="shared" si="7"/>
        <v/>
      </c>
      <c r="AA31" s="71" t="s">
        <v>1559</v>
      </c>
      <c r="AB31" s="61">
        <f t="shared" si="10"/>
        <v>0</v>
      </c>
      <c r="AC31" s="61">
        <f t="shared" si="8"/>
        <v>0</v>
      </c>
      <c r="BX31" s="13"/>
    </row>
    <row r="32" spans="1:76" ht="16.5" customHeight="1" x14ac:dyDescent="0.2">
      <c r="A32" s="11" t="str">
        <f t="shared" si="11"/>
        <v/>
      </c>
      <c r="B32" s="89">
        <v>17</v>
      </c>
      <c r="C32" s="94" t="e">
        <f>VLOOKUP($A32,#REF!,2,FALSE)</f>
        <v>#REF!</v>
      </c>
      <c r="D32" s="124"/>
      <c r="E32" s="110"/>
      <c r="F32" s="111"/>
      <c r="G32" s="111"/>
      <c r="H32" s="111"/>
      <c r="I32" s="128"/>
      <c r="J32" s="95"/>
      <c r="K32" s="141"/>
      <c r="L32" s="141"/>
      <c r="M32" s="141"/>
      <c r="N32" s="141"/>
      <c r="O32" s="90" t="str">
        <f t="shared" si="9"/>
        <v/>
      </c>
      <c r="P32" s="102" t="str">
        <f t="shared" si="2"/>
        <v/>
      </c>
      <c r="Q32" s="105" t="str">
        <f t="shared" si="5"/>
        <v/>
      </c>
      <c r="R32" s="137"/>
      <c r="S32" s="13"/>
      <c r="U32" s="13"/>
      <c r="V32" s="13"/>
      <c r="W32" s="13" t="str">
        <f>IF(I32="","",(VLOOKUP(A32,種目!$D$4:$E$93,2,FALSE)))</f>
        <v/>
      </c>
      <c r="Y32" s="13" t="str">
        <f t="shared" si="6"/>
        <v/>
      </c>
      <c r="Z32" s="13" t="str">
        <f t="shared" si="7"/>
        <v/>
      </c>
      <c r="AA32" s="71" t="s">
        <v>1560</v>
      </c>
      <c r="AB32" s="61">
        <f t="shared" si="10"/>
        <v>0</v>
      </c>
      <c r="AC32" s="61">
        <f t="shared" si="8"/>
        <v>0</v>
      </c>
      <c r="BX32" s="13"/>
    </row>
    <row r="33" spans="1:76" ht="16.5" customHeight="1" x14ac:dyDescent="0.2">
      <c r="A33" s="11" t="str">
        <f t="shared" si="11"/>
        <v/>
      </c>
      <c r="B33" s="89">
        <v>18</v>
      </c>
      <c r="C33" s="94" t="e">
        <f>VLOOKUP($A33,#REF!,2,FALSE)</f>
        <v>#REF!</v>
      </c>
      <c r="D33" s="124"/>
      <c r="E33" s="110"/>
      <c r="F33" s="111"/>
      <c r="G33" s="111"/>
      <c r="H33" s="111"/>
      <c r="I33" s="128"/>
      <c r="J33" s="95"/>
      <c r="K33" s="141"/>
      <c r="L33" s="141"/>
      <c r="M33" s="141"/>
      <c r="N33" s="141"/>
      <c r="O33" s="90" t="str">
        <f t="shared" si="9"/>
        <v/>
      </c>
      <c r="P33" s="102" t="str">
        <f t="shared" si="2"/>
        <v/>
      </c>
      <c r="Q33" s="105" t="str">
        <f t="shared" si="5"/>
        <v/>
      </c>
      <c r="R33" s="137"/>
      <c r="S33" s="13"/>
      <c r="U33" s="13"/>
      <c r="V33" s="13"/>
      <c r="W33" s="13" t="str">
        <f>IF(I33="","",(VLOOKUP(A33,種目!$D$4:$E$93,2,FALSE)))</f>
        <v/>
      </c>
      <c r="Y33" s="13" t="str">
        <f t="shared" si="6"/>
        <v/>
      </c>
      <c r="Z33" s="13" t="str">
        <f t="shared" si="7"/>
        <v/>
      </c>
      <c r="AA33" s="71" t="s">
        <v>1561</v>
      </c>
      <c r="AB33" s="61">
        <f t="shared" si="10"/>
        <v>0</v>
      </c>
      <c r="AC33" s="61">
        <f t="shared" si="8"/>
        <v>0</v>
      </c>
      <c r="BX33" s="13"/>
    </row>
    <row r="34" spans="1:76" ht="16.5" customHeight="1" x14ac:dyDescent="0.2">
      <c r="A34" s="11" t="str">
        <f t="shared" si="11"/>
        <v/>
      </c>
      <c r="B34" s="89">
        <v>19</v>
      </c>
      <c r="C34" s="94" t="e">
        <f>VLOOKUP($A34,#REF!,2,FALSE)</f>
        <v>#REF!</v>
      </c>
      <c r="D34" s="124"/>
      <c r="E34" s="110"/>
      <c r="F34" s="111"/>
      <c r="G34" s="111"/>
      <c r="H34" s="111"/>
      <c r="I34" s="128"/>
      <c r="J34" s="95"/>
      <c r="K34" s="141"/>
      <c r="L34" s="141"/>
      <c r="M34" s="141"/>
      <c r="N34" s="141"/>
      <c r="O34" s="90" t="str">
        <f t="shared" si="9"/>
        <v/>
      </c>
      <c r="P34" s="102" t="str">
        <f t="shared" si="2"/>
        <v/>
      </c>
      <c r="Q34" s="105" t="str">
        <f t="shared" si="5"/>
        <v/>
      </c>
      <c r="R34" s="137"/>
      <c r="S34" s="13"/>
      <c r="U34" s="13"/>
      <c r="V34" s="13"/>
      <c r="W34" s="13" t="str">
        <f>IF(I34="","",(VLOOKUP(A34,種目!$D$4:$E$93,2,FALSE)))</f>
        <v/>
      </c>
      <c r="Y34" s="13" t="str">
        <f t="shared" si="6"/>
        <v/>
      </c>
      <c r="Z34" s="13" t="str">
        <f t="shared" si="7"/>
        <v/>
      </c>
      <c r="BX34" s="13"/>
    </row>
    <row r="35" spans="1:76" ht="16.5" customHeight="1" x14ac:dyDescent="0.2">
      <c r="A35" s="11" t="str">
        <f t="shared" si="11"/>
        <v/>
      </c>
      <c r="B35" s="89">
        <v>20</v>
      </c>
      <c r="C35" s="94" t="e">
        <f>VLOOKUP($A35,#REF!,2,FALSE)</f>
        <v>#REF!</v>
      </c>
      <c r="D35" s="124"/>
      <c r="E35" s="110"/>
      <c r="F35" s="111"/>
      <c r="G35" s="111"/>
      <c r="H35" s="111"/>
      <c r="I35" s="128"/>
      <c r="J35" s="95"/>
      <c r="K35" s="141"/>
      <c r="L35" s="141"/>
      <c r="M35" s="141"/>
      <c r="N35" s="141"/>
      <c r="O35" s="90" t="str">
        <f t="shared" si="9"/>
        <v/>
      </c>
      <c r="P35" s="102" t="str">
        <f t="shared" si="2"/>
        <v/>
      </c>
      <c r="Q35" s="105" t="str">
        <f t="shared" si="5"/>
        <v/>
      </c>
      <c r="R35" s="137"/>
      <c r="S35" s="13"/>
      <c r="U35" s="13"/>
      <c r="V35" s="13"/>
      <c r="W35" s="13" t="str">
        <f>IF(I35="","",(VLOOKUP(A35,種目!$D$4:$E$93,2,FALSE)))</f>
        <v/>
      </c>
      <c r="Y35" s="13" t="str">
        <f t="shared" si="6"/>
        <v/>
      </c>
      <c r="Z35" s="13" t="str">
        <f t="shared" si="7"/>
        <v/>
      </c>
      <c r="BX35" s="13"/>
    </row>
    <row r="36" spans="1:76" ht="16.5" customHeight="1" x14ac:dyDescent="0.2">
      <c r="A36" s="11" t="str">
        <f t="shared" si="11"/>
        <v/>
      </c>
      <c r="B36" s="89">
        <v>21</v>
      </c>
      <c r="C36" s="94" t="e">
        <f>VLOOKUP($A36,#REF!,2,FALSE)</f>
        <v>#REF!</v>
      </c>
      <c r="D36" s="124"/>
      <c r="E36" s="110"/>
      <c r="F36" s="111"/>
      <c r="G36" s="111"/>
      <c r="H36" s="111"/>
      <c r="I36" s="128"/>
      <c r="J36" s="95"/>
      <c r="K36" s="141"/>
      <c r="L36" s="141"/>
      <c r="M36" s="141"/>
      <c r="N36" s="141"/>
      <c r="O36" s="90" t="str">
        <f t="shared" si="9"/>
        <v/>
      </c>
      <c r="P36" s="102" t="str">
        <f t="shared" si="2"/>
        <v/>
      </c>
      <c r="Q36" s="105" t="str">
        <f t="shared" si="5"/>
        <v/>
      </c>
      <c r="R36" s="137"/>
      <c r="S36" s="13"/>
      <c r="U36" s="13"/>
      <c r="V36" s="13"/>
      <c r="W36" s="13" t="str">
        <f>IF(I36="","",(VLOOKUP(A36,種目!$D$4:$E$93,2,FALSE)))</f>
        <v/>
      </c>
      <c r="Y36" s="13" t="str">
        <f t="shared" si="6"/>
        <v/>
      </c>
      <c r="Z36" s="13" t="str">
        <f t="shared" si="7"/>
        <v/>
      </c>
      <c r="BX36" s="13"/>
    </row>
    <row r="37" spans="1:76" ht="16.5" customHeight="1" x14ac:dyDescent="0.2">
      <c r="A37" s="11" t="str">
        <f t="shared" si="11"/>
        <v/>
      </c>
      <c r="B37" s="89">
        <v>22</v>
      </c>
      <c r="C37" s="94" t="e">
        <f>VLOOKUP($A37,#REF!,2,FALSE)</f>
        <v>#REF!</v>
      </c>
      <c r="D37" s="124"/>
      <c r="E37" s="110"/>
      <c r="F37" s="111"/>
      <c r="G37" s="111"/>
      <c r="H37" s="111"/>
      <c r="I37" s="128"/>
      <c r="J37" s="95"/>
      <c r="K37" s="141"/>
      <c r="L37" s="141"/>
      <c r="M37" s="141"/>
      <c r="N37" s="141"/>
      <c r="O37" s="90" t="str">
        <f t="shared" si="9"/>
        <v/>
      </c>
      <c r="P37" s="102" t="str">
        <f t="shared" si="2"/>
        <v/>
      </c>
      <c r="Q37" s="105" t="str">
        <f t="shared" si="5"/>
        <v/>
      </c>
      <c r="R37" s="137"/>
      <c r="S37" s="13"/>
      <c r="U37" s="13"/>
      <c r="V37" s="13"/>
      <c r="W37" s="13" t="str">
        <f>IF(I37="","",(VLOOKUP(A37,種目!$D$4:$E$93,2,FALSE)))</f>
        <v/>
      </c>
      <c r="Y37" s="13" t="str">
        <f t="shared" si="6"/>
        <v/>
      </c>
      <c r="Z37" s="13" t="str">
        <f t="shared" si="7"/>
        <v/>
      </c>
    </row>
    <row r="38" spans="1:76" ht="16.5" customHeight="1" x14ac:dyDescent="0.2">
      <c r="A38" s="11" t="str">
        <f t="shared" si="11"/>
        <v/>
      </c>
      <c r="B38" s="89">
        <v>23</v>
      </c>
      <c r="C38" s="94" t="e">
        <f>VLOOKUP($A38,#REF!,2,FALSE)</f>
        <v>#REF!</v>
      </c>
      <c r="D38" s="124"/>
      <c r="E38" s="110"/>
      <c r="F38" s="111"/>
      <c r="G38" s="111"/>
      <c r="H38" s="111"/>
      <c r="I38" s="128"/>
      <c r="J38" s="95"/>
      <c r="K38" s="141"/>
      <c r="L38" s="141"/>
      <c r="M38" s="141"/>
      <c r="N38" s="141"/>
      <c r="O38" s="90" t="str">
        <f t="shared" si="9"/>
        <v/>
      </c>
      <c r="P38" s="102" t="str">
        <f t="shared" si="2"/>
        <v/>
      </c>
      <c r="Q38" s="105" t="str">
        <f t="shared" si="5"/>
        <v/>
      </c>
      <c r="R38" s="137"/>
      <c r="S38" s="13"/>
      <c r="U38" s="13"/>
      <c r="V38" s="13"/>
      <c r="W38" s="13" t="str">
        <f>IF(I38="","",(VLOOKUP(A38,種目!$D$4:$E$93,2,FALSE)))</f>
        <v/>
      </c>
      <c r="Y38" s="13" t="str">
        <f t="shared" si="6"/>
        <v/>
      </c>
      <c r="Z38" s="13" t="str">
        <f t="shared" si="7"/>
        <v/>
      </c>
    </row>
    <row r="39" spans="1:76" ht="16.5" customHeight="1" x14ac:dyDescent="0.2">
      <c r="A39" s="11" t="str">
        <f t="shared" si="11"/>
        <v/>
      </c>
      <c r="B39" s="89">
        <v>24</v>
      </c>
      <c r="C39" s="94" t="e">
        <f>VLOOKUP($A39,#REF!,2,FALSE)</f>
        <v>#REF!</v>
      </c>
      <c r="D39" s="124"/>
      <c r="E39" s="110"/>
      <c r="F39" s="111"/>
      <c r="G39" s="111"/>
      <c r="H39" s="111"/>
      <c r="I39" s="128"/>
      <c r="J39" s="95"/>
      <c r="K39" s="141"/>
      <c r="L39" s="141"/>
      <c r="M39" s="141"/>
      <c r="N39" s="141"/>
      <c r="O39" s="90" t="str">
        <f t="shared" si="9"/>
        <v/>
      </c>
      <c r="P39" s="102" t="str">
        <f t="shared" si="2"/>
        <v/>
      </c>
      <c r="Q39" s="105" t="str">
        <f t="shared" si="5"/>
        <v/>
      </c>
      <c r="R39" s="137"/>
      <c r="S39" s="13"/>
      <c r="U39" s="13"/>
      <c r="V39" s="13"/>
      <c r="W39" s="13" t="str">
        <f>IF(I39="","",(VLOOKUP(A39,種目!$D$4:$E$93,2,FALSE)))</f>
        <v/>
      </c>
      <c r="Y39" s="13" t="str">
        <f t="shared" si="6"/>
        <v/>
      </c>
      <c r="Z39" s="13" t="str">
        <f t="shared" si="7"/>
        <v/>
      </c>
      <c r="AE39" s="13" t="e">
        <f>種目!C16</f>
        <v>#VALUE!</v>
      </c>
    </row>
    <row r="40" spans="1:76" ht="16.5" customHeight="1" x14ac:dyDescent="0.2">
      <c r="A40" s="11" t="str">
        <f t="shared" si="11"/>
        <v/>
      </c>
      <c r="B40" s="89">
        <v>25</v>
      </c>
      <c r="C40" s="94" t="e">
        <f>VLOOKUP($A40,#REF!,2,FALSE)</f>
        <v>#REF!</v>
      </c>
      <c r="D40" s="124"/>
      <c r="E40" s="110"/>
      <c r="F40" s="111"/>
      <c r="G40" s="111"/>
      <c r="H40" s="111"/>
      <c r="I40" s="128"/>
      <c r="J40" s="95"/>
      <c r="K40" s="141"/>
      <c r="L40" s="141"/>
      <c r="M40" s="141"/>
      <c r="N40" s="141"/>
      <c r="O40" s="90" t="str">
        <f t="shared" si="9"/>
        <v/>
      </c>
      <c r="P40" s="102" t="str">
        <f t="shared" si="2"/>
        <v/>
      </c>
      <c r="Q40" s="105" t="str">
        <f t="shared" si="5"/>
        <v/>
      </c>
      <c r="R40" s="137"/>
      <c r="S40" s="13"/>
      <c r="U40" s="13"/>
      <c r="V40" s="13"/>
      <c r="W40" s="13" t="str">
        <f>IF(I40="","",(VLOOKUP(A40,種目!$D$4:$E$93,2,FALSE)))</f>
        <v/>
      </c>
      <c r="Y40" s="13" t="str">
        <f t="shared" si="6"/>
        <v/>
      </c>
      <c r="Z40" s="13" t="str">
        <f t="shared" si="7"/>
        <v/>
      </c>
      <c r="AE40" s="13" t="e">
        <f>種目!C17</f>
        <v>#VALUE!</v>
      </c>
    </row>
    <row r="41" spans="1:76" ht="16.5" customHeight="1" x14ac:dyDescent="0.2">
      <c r="A41" s="11" t="str">
        <f t="shared" si="11"/>
        <v/>
      </c>
      <c r="B41" s="89">
        <v>26</v>
      </c>
      <c r="C41" s="94" t="e">
        <f>VLOOKUP($A41,#REF!,2,FALSE)</f>
        <v>#REF!</v>
      </c>
      <c r="D41" s="124"/>
      <c r="E41" s="110"/>
      <c r="F41" s="111"/>
      <c r="G41" s="111"/>
      <c r="H41" s="111"/>
      <c r="I41" s="128"/>
      <c r="J41" s="95"/>
      <c r="K41" s="141"/>
      <c r="L41" s="141"/>
      <c r="M41" s="141"/>
      <c r="N41" s="141"/>
      <c r="O41" s="90" t="str">
        <f t="shared" si="9"/>
        <v/>
      </c>
      <c r="P41" s="102" t="str">
        <f t="shared" si="2"/>
        <v/>
      </c>
      <c r="Q41" s="105" t="str">
        <f t="shared" si="5"/>
        <v/>
      </c>
      <c r="R41" s="137"/>
      <c r="S41" s="13"/>
      <c r="U41" s="13"/>
      <c r="V41" s="13"/>
      <c r="W41" s="13" t="str">
        <f>IF(I41="","",(VLOOKUP(A41,種目!$D$4:$E$93,2,FALSE)))</f>
        <v/>
      </c>
      <c r="Y41" s="13" t="str">
        <f t="shared" si="6"/>
        <v/>
      </c>
      <c r="Z41" s="13" t="str">
        <f t="shared" si="7"/>
        <v/>
      </c>
      <c r="AE41" s="13" t="e">
        <f>種目!C18</f>
        <v>#VALUE!</v>
      </c>
    </row>
    <row r="42" spans="1:76" ht="16.5" customHeight="1" x14ac:dyDescent="0.2">
      <c r="A42" s="11" t="str">
        <f t="shared" si="11"/>
        <v/>
      </c>
      <c r="B42" s="89">
        <v>27</v>
      </c>
      <c r="C42" s="94" t="e">
        <f>VLOOKUP($A42,#REF!,2,FALSE)</f>
        <v>#REF!</v>
      </c>
      <c r="D42" s="124"/>
      <c r="E42" s="110"/>
      <c r="F42" s="111"/>
      <c r="G42" s="111"/>
      <c r="H42" s="111"/>
      <c r="I42" s="128"/>
      <c r="J42" s="95"/>
      <c r="K42" s="141"/>
      <c r="L42" s="141"/>
      <c r="M42" s="141"/>
      <c r="N42" s="141"/>
      <c r="O42" s="90" t="str">
        <f t="shared" si="9"/>
        <v/>
      </c>
      <c r="P42" s="102" t="str">
        <f t="shared" si="2"/>
        <v/>
      </c>
      <c r="Q42" s="105" t="str">
        <f t="shared" si="5"/>
        <v/>
      </c>
      <c r="R42" s="137"/>
      <c r="S42" s="13"/>
      <c r="U42" s="13"/>
      <c r="V42" s="13"/>
      <c r="W42" s="13" t="str">
        <f>IF(I42="","",(VLOOKUP(A42,種目!$D$4:$E$93,2,FALSE)))</f>
        <v/>
      </c>
      <c r="Y42" s="13" t="str">
        <f t="shared" si="6"/>
        <v/>
      </c>
      <c r="Z42" s="13" t="str">
        <f t="shared" si="7"/>
        <v/>
      </c>
      <c r="AE42" s="13" t="e">
        <f>種目!C19</f>
        <v>#VALUE!</v>
      </c>
    </row>
    <row r="43" spans="1:76" ht="16.5" customHeight="1" x14ac:dyDescent="0.2">
      <c r="A43" s="11" t="str">
        <f t="shared" si="11"/>
        <v/>
      </c>
      <c r="B43" s="89">
        <v>28</v>
      </c>
      <c r="C43" s="94" t="e">
        <f>VLOOKUP($A43,#REF!,2,FALSE)</f>
        <v>#REF!</v>
      </c>
      <c r="D43" s="124"/>
      <c r="E43" s="110"/>
      <c r="F43" s="111"/>
      <c r="G43" s="111"/>
      <c r="H43" s="111"/>
      <c r="I43" s="128"/>
      <c r="J43" s="95"/>
      <c r="K43" s="141"/>
      <c r="L43" s="141"/>
      <c r="M43" s="141"/>
      <c r="N43" s="141"/>
      <c r="O43" s="90" t="str">
        <f t="shared" si="9"/>
        <v/>
      </c>
      <c r="P43" s="102" t="str">
        <f t="shared" si="2"/>
        <v/>
      </c>
      <c r="Q43" s="105" t="str">
        <f t="shared" si="5"/>
        <v/>
      </c>
      <c r="R43" s="137"/>
      <c r="S43" s="13"/>
      <c r="U43" s="13"/>
      <c r="V43" s="13"/>
      <c r="W43" s="13" t="str">
        <f>IF(I43="","",(VLOOKUP(A43,種目!$D$4:$E$93,2,FALSE)))</f>
        <v/>
      </c>
      <c r="Y43" s="13" t="str">
        <f t="shared" si="6"/>
        <v/>
      </c>
      <c r="Z43" s="13" t="str">
        <f t="shared" si="7"/>
        <v/>
      </c>
    </row>
    <row r="44" spans="1:76" ht="16.5" customHeight="1" x14ac:dyDescent="0.2">
      <c r="A44" s="11" t="str">
        <f t="shared" si="11"/>
        <v/>
      </c>
      <c r="B44" s="89">
        <v>29</v>
      </c>
      <c r="C44" s="94" t="e">
        <f>VLOOKUP($A44,#REF!,2,FALSE)</f>
        <v>#REF!</v>
      </c>
      <c r="D44" s="124"/>
      <c r="E44" s="110"/>
      <c r="F44" s="111"/>
      <c r="G44" s="111"/>
      <c r="H44" s="111"/>
      <c r="I44" s="128"/>
      <c r="J44" s="95"/>
      <c r="K44" s="141"/>
      <c r="L44" s="141"/>
      <c r="M44" s="141"/>
      <c r="N44" s="141"/>
      <c r="O44" s="90" t="str">
        <f t="shared" si="9"/>
        <v/>
      </c>
      <c r="P44" s="102" t="str">
        <f t="shared" si="2"/>
        <v/>
      </c>
      <c r="Q44" s="105" t="str">
        <f t="shared" si="5"/>
        <v/>
      </c>
      <c r="R44" s="137"/>
      <c r="S44" s="13"/>
      <c r="U44" s="13"/>
      <c r="V44" s="13"/>
      <c r="W44" s="13" t="str">
        <f>IF(I44="","",(VLOOKUP(A44,種目!$D$4:$E$93,2,FALSE)))</f>
        <v/>
      </c>
      <c r="Y44" s="13" t="str">
        <f t="shared" si="6"/>
        <v/>
      </c>
      <c r="Z44" s="13" t="str">
        <f t="shared" si="7"/>
        <v/>
      </c>
    </row>
    <row r="45" spans="1:76" ht="16.5" customHeight="1" x14ac:dyDescent="0.2">
      <c r="A45" s="11" t="str">
        <f t="shared" si="11"/>
        <v/>
      </c>
      <c r="B45" s="89">
        <v>30</v>
      </c>
      <c r="C45" s="94" t="e">
        <f>VLOOKUP($A45,#REF!,2,FALSE)</f>
        <v>#REF!</v>
      </c>
      <c r="D45" s="124"/>
      <c r="E45" s="110"/>
      <c r="F45" s="111"/>
      <c r="G45" s="111"/>
      <c r="H45" s="111"/>
      <c r="I45" s="128"/>
      <c r="J45" s="95"/>
      <c r="K45" s="141"/>
      <c r="L45" s="141"/>
      <c r="M45" s="141"/>
      <c r="N45" s="141"/>
      <c r="O45" s="90" t="str">
        <f t="shared" si="9"/>
        <v/>
      </c>
      <c r="P45" s="102" t="str">
        <f t="shared" si="2"/>
        <v/>
      </c>
      <c r="Q45" s="105" t="str">
        <f t="shared" si="5"/>
        <v/>
      </c>
      <c r="R45" s="137"/>
      <c r="S45" s="13"/>
      <c r="U45" s="13"/>
      <c r="V45" s="13"/>
      <c r="W45" s="13" t="str">
        <f>IF(I45="","",(VLOOKUP(A45,種目!$D$4:$E$93,2,FALSE)))</f>
        <v/>
      </c>
      <c r="Y45" s="13" t="str">
        <f t="shared" si="6"/>
        <v/>
      </c>
      <c r="Z45" s="13" t="str">
        <f t="shared" si="7"/>
        <v/>
      </c>
    </row>
    <row r="46" spans="1:76" ht="16.5" customHeight="1" x14ac:dyDescent="0.2">
      <c r="A46" s="11" t="str">
        <f t="shared" si="11"/>
        <v/>
      </c>
      <c r="B46" s="89">
        <v>31</v>
      </c>
      <c r="C46" s="94" t="e">
        <f>VLOOKUP($A46,#REF!,2,FALSE)</f>
        <v>#REF!</v>
      </c>
      <c r="D46" s="124"/>
      <c r="E46" s="110"/>
      <c r="F46" s="111"/>
      <c r="G46" s="111"/>
      <c r="H46" s="111"/>
      <c r="I46" s="128"/>
      <c r="J46" s="95"/>
      <c r="K46" s="141"/>
      <c r="L46" s="141"/>
      <c r="M46" s="141"/>
      <c r="N46" s="141"/>
      <c r="O46" s="90" t="str">
        <f t="shared" si="9"/>
        <v/>
      </c>
      <c r="P46" s="102" t="str">
        <f t="shared" si="2"/>
        <v/>
      </c>
      <c r="Q46" s="105" t="str">
        <f t="shared" si="5"/>
        <v/>
      </c>
      <c r="R46" s="137"/>
      <c r="S46" s="13"/>
      <c r="U46" s="13"/>
      <c r="V46" s="13"/>
      <c r="W46" s="13" t="str">
        <f>IF(I46="","",(VLOOKUP(A46,種目!$D$4:$E$93,2,FALSE)))</f>
        <v/>
      </c>
      <c r="Y46" s="13" t="str">
        <f t="shared" si="6"/>
        <v/>
      </c>
      <c r="Z46" s="13" t="str">
        <f t="shared" si="7"/>
        <v/>
      </c>
    </row>
    <row r="47" spans="1:76" ht="16.5" customHeight="1" x14ac:dyDescent="0.2">
      <c r="A47" s="11" t="str">
        <f t="shared" si="11"/>
        <v/>
      </c>
      <c r="B47" s="89">
        <v>32</v>
      </c>
      <c r="C47" s="94" t="e">
        <f>VLOOKUP($A47,#REF!,2,FALSE)</f>
        <v>#REF!</v>
      </c>
      <c r="D47" s="124"/>
      <c r="E47" s="110"/>
      <c r="F47" s="111"/>
      <c r="G47" s="111"/>
      <c r="H47" s="111"/>
      <c r="I47" s="128"/>
      <c r="J47" s="95"/>
      <c r="K47" s="141"/>
      <c r="L47" s="141"/>
      <c r="M47" s="141"/>
      <c r="N47" s="141"/>
      <c r="O47" s="90" t="str">
        <f t="shared" si="9"/>
        <v/>
      </c>
      <c r="P47" s="102" t="str">
        <f t="shared" si="2"/>
        <v/>
      </c>
      <c r="Q47" s="105" t="str">
        <f t="shared" si="5"/>
        <v/>
      </c>
      <c r="R47" s="137"/>
      <c r="S47" s="13"/>
      <c r="U47" s="13"/>
      <c r="V47" s="13"/>
      <c r="W47" s="13" t="str">
        <f>IF(I47="","",(VLOOKUP(A47,種目!$D$4:$E$93,2,FALSE)))</f>
        <v/>
      </c>
      <c r="Y47" s="13" t="str">
        <f t="shared" si="6"/>
        <v/>
      </c>
      <c r="Z47" s="13" t="str">
        <f t="shared" si="7"/>
        <v/>
      </c>
    </row>
    <row r="48" spans="1:76" ht="16.5" customHeight="1" x14ac:dyDescent="0.2">
      <c r="A48" s="11" t="str">
        <f t="shared" si="11"/>
        <v/>
      </c>
      <c r="B48" s="89">
        <v>33</v>
      </c>
      <c r="C48" s="94" t="e">
        <f>VLOOKUP($A48,#REF!,2,FALSE)</f>
        <v>#REF!</v>
      </c>
      <c r="D48" s="124"/>
      <c r="E48" s="110"/>
      <c r="F48" s="111"/>
      <c r="G48" s="111"/>
      <c r="H48" s="111"/>
      <c r="I48" s="128"/>
      <c r="J48" s="95"/>
      <c r="K48" s="141"/>
      <c r="L48" s="141"/>
      <c r="M48" s="141"/>
      <c r="N48" s="141"/>
      <c r="O48" s="90" t="str">
        <f t="shared" si="9"/>
        <v/>
      </c>
      <c r="P48" s="102" t="str">
        <f t="shared" si="2"/>
        <v/>
      </c>
      <c r="Q48" s="105" t="str">
        <f t="shared" si="5"/>
        <v/>
      </c>
      <c r="R48" s="137"/>
      <c r="S48" s="13"/>
      <c r="U48" s="13"/>
      <c r="V48" s="13"/>
      <c r="W48" s="13" t="str">
        <f>IF(I48="","",(VLOOKUP(A48,種目!$D$4:$E$93,2,FALSE)))</f>
        <v/>
      </c>
      <c r="Y48" s="13" t="str">
        <f t="shared" si="6"/>
        <v/>
      </c>
      <c r="Z48" s="13" t="str">
        <f t="shared" si="7"/>
        <v/>
      </c>
    </row>
    <row r="49" spans="1:26" ht="16.5" customHeight="1" x14ac:dyDescent="0.2">
      <c r="A49" s="11" t="str">
        <f t="shared" si="11"/>
        <v/>
      </c>
      <c r="B49" s="89">
        <v>34</v>
      </c>
      <c r="C49" s="94" t="e">
        <f>VLOOKUP($A49,#REF!,2,FALSE)</f>
        <v>#REF!</v>
      </c>
      <c r="D49" s="124"/>
      <c r="E49" s="110"/>
      <c r="F49" s="111"/>
      <c r="G49" s="111"/>
      <c r="H49" s="111"/>
      <c r="I49" s="128"/>
      <c r="J49" s="95"/>
      <c r="K49" s="141"/>
      <c r="L49" s="141"/>
      <c r="M49" s="141"/>
      <c r="N49" s="141"/>
      <c r="O49" s="90" t="str">
        <f t="shared" si="9"/>
        <v/>
      </c>
      <c r="P49" s="102" t="str">
        <f t="shared" si="2"/>
        <v/>
      </c>
      <c r="Q49" s="105" t="str">
        <f t="shared" si="5"/>
        <v/>
      </c>
      <c r="R49" s="137"/>
      <c r="S49" s="13"/>
      <c r="U49" s="13"/>
      <c r="V49" s="13"/>
      <c r="W49" s="13" t="str">
        <f>IF(I49="","",(VLOOKUP(A49,種目!$D$4:$E$93,2,FALSE)))</f>
        <v/>
      </c>
      <c r="Y49" s="13" t="str">
        <f t="shared" si="6"/>
        <v/>
      </c>
      <c r="Z49" s="13" t="str">
        <f t="shared" si="7"/>
        <v/>
      </c>
    </row>
    <row r="50" spans="1:26" ht="16.5" customHeight="1" x14ac:dyDescent="0.2">
      <c r="A50" s="11" t="str">
        <f t="shared" si="11"/>
        <v/>
      </c>
      <c r="B50" s="89">
        <v>35</v>
      </c>
      <c r="C50" s="94" t="e">
        <f>VLOOKUP($A50,#REF!,2,FALSE)</f>
        <v>#REF!</v>
      </c>
      <c r="D50" s="124"/>
      <c r="E50" s="110"/>
      <c r="F50" s="111"/>
      <c r="G50" s="111"/>
      <c r="H50" s="111"/>
      <c r="I50" s="128"/>
      <c r="J50" s="95"/>
      <c r="K50" s="141"/>
      <c r="L50" s="141"/>
      <c r="M50" s="141"/>
      <c r="N50" s="141"/>
      <c r="O50" s="90" t="str">
        <f t="shared" si="9"/>
        <v/>
      </c>
      <c r="P50" s="102" t="str">
        <f t="shared" si="2"/>
        <v/>
      </c>
      <c r="Q50" s="105" t="str">
        <f t="shared" si="5"/>
        <v/>
      </c>
      <c r="R50" s="137"/>
      <c r="S50" s="13"/>
      <c r="U50" s="13"/>
      <c r="V50" s="13"/>
      <c r="W50" s="13" t="str">
        <f>IF(I50="","",(VLOOKUP(A50,種目!$D$4:$E$93,2,FALSE)))</f>
        <v/>
      </c>
      <c r="Y50" s="13" t="str">
        <f t="shared" si="6"/>
        <v/>
      </c>
      <c r="Z50" s="13" t="str">
        <f t="shared" si="7"/>
        <v/>
      </c>
    </row>
    <row r="51" spans="1:26" ht="16.5" customHeight="1" x14ac:dyDescent="0.2">
      <c r="A51" s="11" t="str">
        <f t="shared" si="11"/>
        <v/>
      </c>
      <c r="B51" s="89">
        <v>36</v>
      </c>
      <c r="C51" s="94" t="e">
        <f>VLOOKUP($A51,#REF!,2,FALSE)</f>
        <v>#REF!</v>
      </c>
      <c r="D51" s="124"/>
      <c r="E51" s="110"/>
      <c r="F51" s="111"/>
      <c r="G51" s="111"/>
      <c r="H51" s="111"/>
      <c r="I51" s="128"/>
      <c r="J51" s="95"/>
      <c r="K51" s="141"/>
      <c r="L51" s="141"/>
      <c r="M51" s="141"/>
      <c r="N51" s="141"/>
      <c r="O51" s="90" t="str">
        <f t="shared" si="9"/>
        <v/>
      </c>
      <c r="P51" s="102" t="str">
        <f t="shared" si="2"/>
        <v/>
      </c>
      <c r="Q51" s="105" t="str">
        <f t="shared" si="5"/>
        <v/>
      </c>
      <c r="R51" s="137"/>
      <c r="S51" s="13"/>
      <c r="U51" s="13"/>
      <c r="V51" s="13"/>
      <c r="W51" s="13" t="str">
        <f>IF(I51="","",(VLOOKUP(A51,種目!$D$4:$E$93,2,FALSE)))</f>
        <v/>
      </c>
      <c r="Y51" s="13" t="str">
        <f t="shared" si="6"/>
        <v/>
      </c>
      <c r="Z51" s="13" t="str">
        <f t="shared" si="7"/>
        <v/>
      </c>
    </row>
    <row r="52" spans="1:26" ht="16.5" customHeight="1" x14ac:dyDescent="0.2">
      <c r="A52" s="11" t="str">
        <f t="shared" si="11"/>
        <v/>
      </c>
      <c r="B52" s="89">
        <v>37</v>
      </c>
      <c r="C52" s="94" t="e">
        <f>VLOOKUP($A52,#REF!,2,FALSE)</f>
        <v>#REF!</v>
      </c>
      <c r="D52" s="124"/>
      <c r="E52" s="110"/>
      <c r="F52" s="111"/>
      <c r="G52" s="111"/>
      <c r="H52" s="111"/>
      <c r="I52" s="128"/>
      <c r="J52" s="95"/>
      <c r="K52" s="141"/>
      <c r="L52" s="141"/>
      <c r="M52" s="141"/>
      <c r="N52" s="141"/>
      <c r="O52" s="90" t="str">
        <f t="shared" si="9"/>
        <v/>
      </c>
      <c r="P52" s="102" t="str">
        <f t="shared" si="2"/>
        <v/>
      </c>
      <c r="Q52" s="105" t="str">
        <f t="shared" si="5"/>
        <v/>
      </c>
      <c r="R52" s="137"/>
      <c r="S52" s="13"/>
      <c r="U52" s="13"/>
      <c r="V52" s="13"/>
      <c r="W52" s="13" t="str">
        <f>IF(I52="","",(VLOOKUP(A52,種目!$D$4:$E$93,2,FALSE)))</f>
        <v/>
      </c>
      <c r="Y52" s="13" t="str">
        <f t="shared" si="6"/>
        <v/>
      </c>
      <c r="Z52" s="13" t="str">
        <f t="shared" si="7"/>
        <v/>
      </c>
    </row>
    <row r="53" spans="1:26" ht="16.5" customHeight="1" x14ac:dyDescent="0.2">
      <c r="A53" s="11" t="str">
        <f t="shared" si="11"/>
        <v/>
      </c>
      <c r="B53" s="89">
        <v>38</v>
      </c>
      <c r="C53" s="94" t="e">
        <f>VLOOKUP($A53,#REF!,2,FALSE)</f>
        <v>#REF!</v>
      </c>
      <c r="D53" s="124"/>
      <c r="E53" s="110"/>
      <c r="F53" s="111"/>
      <c r="G53" s="111"/>
      <c r="H53" s="111"/>
      <c r="I53" s="128"/>
      <c r="J53" s="95"/>
      <c r="K53" s="141"/>
      <c r="L53" s="141"/>
      <c r="M53" s="141"/>
      <c r="N53" s="141"/>
      <c r="O53" s="90" t="str">
        <f t="shared" si="9"/>
        <v/>
      </c>
      <c r="P53" s="102" t="str">
        <f t="shared" si="2"/>
        <v/>
      </c>
      <c r="Q53" s="105" t="str">
        <f t="shared" si="5"/>
        <v/>
      </c>
      <c r="R53" s="137"/>
      <c r="S53" s="13"/>
      <c r="U53" s="13"/>
      <c r="V53" s="13"/>
      <c r="W53" s="13" t="str">
        <f>IF(I53="","",(VLOOKUP(A53,種目!$D$4:$E$93,2,FALSE)))</f>
        <v/>
      </c>
      <c r="Y53" s="13" t="str">
        <f t="shared" si="6"/>
        <v/>
      </c>
      <c r="Z53" s="13" t="str">
        <f t="shared" si="7"/>
        <v/>
      </c>
    </row>
    <row r="54" spans="1:26" ht="16.5" customHeight="1" x14ac:dyDescent="0.2">
      <c r="A54" s="11" t="str">
        <f t="shared" si="11"/>
        <v/>
      </c>
      <c r="B54" s="89">
        <v>39</v>
      </c>
      <c r="C54" s="94" t="e">
        <f>VLOOKUP($A54,#REF!,2,FALSE)</f>
        <v>#REF!</v>
      </c>
      <c r="D54" s="124"/>
      <c r="E54" s="110"/>
      <c r="F54" s="111"/>
      <c r="G54" s="111"/>
      <c r="H54" s="111"/>
      <c r="I54" s="128"/>
      <c r="J54" s="95"/>
      <c r="K54" s="141"/>
      <c r="L54" s="141"/>
      <c r="M54" s="141"/>
      <c r="N54" s="141"/>
      <c r="O54" s="90" t="str">
        <f t="shared" si="9"/>
        <v/>
      </c>
      <c r="P54" s="102" t="str">
        <f t="shared" si="2"/>
        <v/>
      </c>
      <c r="Q54" s="105" t="str">
        <f t="shared" si="5"/>
        <v/>
      </c>
      <c r="R54" s="137"/>
      <c r="S54" s="13"/>
      <c r="U54" s="13"/>
      <c r="V54" s="13"/>
      <c r="W54" s="13" t="str">
        <f>IF(I54="","",(VLOOKUP(A54,種目!$D$4:$E$93,2,FALSE)))</f>
        <v/>
      </c>
      <c r="Y54" s="13" t="str">
        <f t="shared" si="6"/>
        <v/>
      </c>
      <c r="Z54" s="13" t="str">
        <f t="shared" si="7"/>
        <v/>
      </c>
    </row>
    <row r="55" spans="1:26" ht="16.5" customHeight="1" x14ac:dyDescent="0.2">
      <c r="A55" s="11" t="str">
        <f t="shared" si="11"/>
        <v/>
      </c>
      <c r="B55" s="89">
        <v>40</v>
      </c>
      <c r="C55" s="94" t="e">
        <f>VLOOKUP($A55,#REF!,2,FALSE)</f>
        <v>#REF!</v>
      </c>
      <c r="D55" s="124"/>
      <c r="E55" s="110"/>
      <c r="F55" s="111"/>
      <c r="G55" s="111"/>
      <c r="H55" s="111"/>
      <c r="I55" s="128"/>
      <c r="J55" s="95"/>
      <c r="K55" s="141"/>
      <c r="L55" s="141"/>
      <c r="M55" s="141"/>
      <c r="N55" s="141"/>
      <c r="O55" s="90" t="str">
        <f t="shared" si="9"/>
        <v/>
      </c>
      <c r="P55" s="102" t="str">
        <f t="shared" si="2"/>
        <v/>
      </c>
      <c r="Q55" s="105" t="str">
        <f t="shared" si="5"/>
        <v/>
      </c>
      <c r="R55" s="137"/>
      <c r="S55" s="13"/>
      <c r="U55" s="13"/>
      <c r="V55" s="13"/>
      <c r="W55" s="13" t="str">
        <f>IF(I55="","",(VLOOKUP(A55,種目!$D$4:$E$93,2,FALSE)))</f>
        <v/>
      </c>
      <c r="Y55" s="13" t="str">
        <f t="shared" si="6"/>
        <v/>
      </c>
      <c r="Z55" s="13" t="str">
        <f t="shared" si="7"/>
        <v/>
      </c>
    </row>
    <row r="56" spans="1:26" ht="16.5" customHeight="1" x14ac:dyDescent="0.2">
      <c r="A56" s="11" t="str">
        <f t="shared" si="11"/>
        <v/>
      </c>
      <c r="B56" s="89">
        <v>41</v>
      </c>
      <c r="C56" s="94" t="e">
        <f>VLOOKUP($A56,#REF!,2,FALSE)</f>
        <v>#REF!</v>
      </c>
      <c r="D56" s="124"/>
      <c r="E56" s="110"/>
      <c r="F56" s="111"/>
      <c r="G56" s="111"/>
      <c r="H56" s="111"/>
      <c r="I56" s="128"/>
      <c r="J56" s="95"/>
      <c r="K56" s="141"/>
      <c r="L56" s="141"/>
      <c r="M56" s="141"/>
      <c r="N56" s="141"/>
      <c r="O56" s="90" t="str">
        <f t="shared" si="9"/>
        <v/>
      </c>
      <c r="P56" s="102" t="str">
        <f t="shared" si="2"/>
        <v/>
      </c>
      <c r="Q56" s="105" t="str">
        <f t="shared" si="5"/>
        <v/>
      </c>
      <c r="R56" s="137"/>
      <c r="S56" s="13"/>
      <c r="U56" s="13"/>
      <c r="V56" s="13"/>
      <c r="W56" s="13" t="str">
        <f>IF(I56="","",(VLOOKUP(A56,種目!$D$4:$E$93,2,FALSE)))</f>
        <v/>
      </c>
      <c r="Y56" s="13" t="str">
        <f t="shared" si="6"/>
        <v/>
      </c>
      <c r="Z56" s="13" t="str">
        <f t="shared" si="7"/>
        <v/>
      </c>
    </row>
    <row r="57" spans="1:26" ht="16.5" customHeight="1" x14ac:dyDescent="0.2">
      <c r="A57" s="11" t="str">
        <f t="shared" si="11"/>
        <v/>
      </c>
      <c r="B57" s="89">
        <v>42</v>
      </c>
      <c r="C57" s="94" t="e">
        <f>VLOOKUP($A57,#REF!,2,FALSE)</f>
        <v>#REF!</v>
      </c>
      <c r="D57" s="124"/>
      <c r="E57" s="110"/>
      <c r="F57" s="111"/>
      <c r="G57" s="111"/>
      <c r="H57" s="111"/>
      <c r="I57" s="128"/>
      <c r="J57" s="95"/>
      <c r="K57" s="141"/>
      <c r="L57" s="141"/>
      <c r="M57" s="141"/>
      <c r="N57" s="141"/>
      <c r="O57" s="90" t="str">
        <f t="shared" si="9"/>
        <v/>
      </c>
      <c r="P57" s="102" t="str">
        <f t="shared" si="2"/>
        <v/>
      </c>
      <c r="Q57" s="105" t="str">
        <f t="shared" si="5"/>
        <v/>
      </c>
      <c r="R57" s="137"/>
      <c r="S57" s="13"/>
      <c r="U57" s="13"/>
      <c r="V57" s="13"/>
      <c r="W57" s="13" t="str">
        <f>IF(I57="","",(VLOOKUP(A57,種目!$D$4:$E$93,2,FALSE)))</f>
        <v/>
      </c>
      <c r="Y57" s="13" t="str">
        <f t="shared" si="6"/>
        <v/>
      </c>
      <c r="Z57" s="13" t="str">
        <f t="shared" si="7"/>
        <v/>
      </c>
    </row>
    <row r="58" spans="1:26" ht="16.5" customHeight="1" x14ac:dyDescent="0.2">
      <c r="A58" s="11" t="str">
        <f t="shared" si="11"/>
        <v/>
      </c>
      <c r="B58" s="89">
        <v>43</v>
      </c>
      <c r="C58" s="94" t="e">
        <f>VLOOKUP($A58,#REF!,2,FALSE)</f>
        <v>#REF!</v>
      </c>
      <c r="D58" s="124"/>
      <c r="E58" s="110"/>
      <c r="F58" s="111"/>
      <c r="G58" s="111"/>
      <c r="H58" s="111"/>
      <c r="I58" s="128"/>
      <c r="J58" s="95"/>
      <c r="K58" s="141"/>
      <c r="L58" s="141"/>
      <c r="M58" s="141"/>
      <c r="N58" s="141"/>
      <c r="O58" s="90" t="str">
        <f t="shared" si="9"/>
        <v/>
      </c>
      <c r="P58" s="102" t="str">
        <f t="shared" si="2"/>
        <v/>
      </c>
      <c r="Q58" s="105" t="str">
        <f t="shared" si="5"/>
        <v/>
      </c>
      <c r="R58" s="137"/>
      <c r="S58" s="13"/>
      <c r="U58" s="13"/>
      <c r="V58" s="13"/>
      <c r="W58" s="13" t="str">
        <f>IF(I58="","",(VLOOKUP(A58,種目!$D$4:$E$93,2,FALSE)))</f>
        <v/>
      </c>
      <c r="Y58" s="13" t="str">
        <f t="shared" si="6"/>
        <v/>
      </c>
      <c r="Z58" s="13" t="str">
        <f t="shared" si="7"/>
        <v/>
      </c>
    </row>
    <row r="59" spans="1:26" ht="16.5" customHeight="1" x14ac:dyDescent="0.2">
      <c r="A59" s="11" t="str">
        <f t="shared" si="11"/>
        <v/>
      </c>
      <c r="B59" s="89">
        <v>44</v>
      </c>
      <c r="C59" s="94" t="e">
        <f>VLOOKUP($A59,#REF!,2,FALSE)</f>
        <v>#REF!</v>
      </c>
      <c r="D59" s="124"/>
      <c r="E59" s="110"/>
      <c r="F59" s="111"/>
      <c r="G59" s="111"/>
      <c r="H59" s="111"/>
      <c r="I59" s="128"/>
      <c r="J59" s="95"/>
      <c r="K59" s="141"/>
      <c r="L59" s="141"/>
      <c r="M59" s="141"/>
      <c r="N59" s="141"/>
      <c r="O59" s="90" t="str">
        <f t="shared" si="9"/>
        <v/>
      </c>
      <c r="P59" s="102" t="str">
        <f t="shared" si="2"/>
        <v/>
      </c>
      <c r="Q59" s="105" t="str">
        <f t="shared" si="5"/>
        <v/>
      </c>
      <c r="R59" s="137"/>
      <c r="S59" s="13"/>
      <c r="U59" s="13"/>
      <c r="V59" s="13"/>
      <c r="W59" s="13" t="str">
        <f>IF(I59="","",(VLOOKUP(A59,種目!$D$4:$E$93,2,FALSE)))</f>
        <v/>
      </c>
      <c r="Y59" s="13" t="str">
        <f t="shared" si="6"/>
        <v/>
      </c>
      <c r="Z59" s="13" t="str">
        <f t="shared" si="7"/>
        <v/>
      </c>
    </row>
    <row r="60" spans="1:26" ht="16.5" customHeight="1" x14ac:dyDescent="0.2">
      <c r="A60" s="11" t="str">
        <f t="shared" si="11"/>
        <v/>
      </c>
      <c r="B60" s="89">
        <v>45</v>
      </c>
      <c r="C60" s="94" t="e">
        <f>VLOOKUP($A60,#REF!,2,FALSE)</f>
        <v>#REF!</v>
      </c>
      <c r="D60" s="124"/>
      <c r="E60" s="110"/>
      <c r="F60" s="111"/>
      <c r="G60" s="111"/>
      <c r="H60" s="111"/>
      <c r="I60" s="128"/>
      <c r="J60" s="95"/>
      <c r="K60" s="141"/>
      <c r="L60" s="141"/>
      <c r="M60" s="141"/>
      <c r="N60" s="141"/>
      <c r="O60" s="90" t="str">
        <f t="shared" si="9"/>
        <v/>
      </c>
      <c r="P60" s="102" t="str">
        <f t="shared" si="2"/>
        <v/>
      </c>
      <c r="Q60" s="105" t="str">
        <f t="shared" si="5"/>
        <v/>
      </c>
      <c r="R60" s="137"/>
      <c r="S60" s="13"/>
      <c r="U60" s="13"/>
      <c r="V60" s="13"/>
      <c r="W60" s="13" t="str">
        <f>IF(I60="","",(VLOOKUP(A60,種目!$D$4:$E$93,2,FALSE)))</f>
        <v/>
      </c>
      <c r="Y60" s="13" t="str">
        <f t="shared" si="6"/>
        <v/>
      </c>
      <c r="Z60" s="13" t="str">
        <f t="shared" si="7"/>
        <v/>
      </c>
    </row>
    <row r="61" spans="1:26" ht="16.5" customHeight="1" x14ac:dyDescent="0.2">
      <c r="A61" s="11" t="str">
        <f t="shared" si="11"/>
        <v/>
      </c>
      <c r="B61" s="89">
        <v>46</v>
      </c>
      <c r="C61" s="94" t="e">
        <f>VLOOKUP($A61,#REF!,2,FALSE)</f>
        <v>#REF!</v>
      </c>
      <c r="D61" s="124"/>
      <c r="E61" s="110"/>
      <c r="F61" s="111"/>
      <c r="G61" s="111"/>
      <c r="H61" s="111"/>
      <c r="I61" s="128"/>
      <c r="J61" s="95"/>
      <c r="K61" s="141"/>
      <c r="L61" s="141"/>
      <c r="M61" s="141"/>
      <c r="N61" s="141"/>
      <c r="O61" s="90" t="str">
        <f t="shared" si="9"/>
        <v/>
      </c>
      <c r="P61" s="102" t="str">
        <f t="shared" si="2"/>
        <v/>
      </c>
      <c r="Q61" s="105" t="str">
        <f t="shared" si="5"/>
        <v/>
      </c>
      <c r="R61" s="137"/>
      <c r="S61" s="13"/>
      <c r="U61" s="13"/>
      <c r="V61" s="13"/>
      <c r="W61" s="13" t="str">
        <f>IF(I61="","",(VLOOKUP(A61,種目!$D$4:$E$93,2,FALSE)))</f>
        <v/>
      </c>
      <c r="Y61" s="13" t="str">
        <f t="shared" si="6"/>
        <v/>
      </c>
      <c r="Z61" s="13" t="str">
        <f t="shared" si="7"/>
        <v/>
      </c>
    </row>
    <row r="62" spans="1:26" ht="16.5" customHeight="1" x14ac:dyDescent="0.2">
      <c r="A62" s="11" t="str">
        <f t="shared" si="11"/>
        <v/>
      </c>
      <c r="B62" s="89">
        <v>47</v>
      </c>
      <c r="C62" s="94" t="e">
        <f>VLOOKUP($A62,#REF!,2,FALSE)</f>
        <v>#REF!</v>
      </c>
      <c r="D62" s="124"/>
      <c r="E62" s="110"/>
      <c r="F62" s="111"/>
      <c r="G62" s="111"/>
      <c r="H62" s="111"/>
      <c r="I62" s="128"/>
      <c r="J62" s="95"/>
      <c r="K62" s="141"/>
      <c r="L62" s="141"/>
      <c r="M62" s="141"/>
      <c r="N62" s="141"/>
      <c r="O62" s="90" t="str">
        <f t="shared" si="9"/>
        <v/>
      </c>
      <c r="P62" s="102" t="str">
        <f t="shared" si="2"/>
        <v/>
      </c>
      <c r="Q62" s="105" t="str">
        <f t="shared" si="5"/>
        <v/>
      </c>
      <c r="R62" s="137"/>
      <c r="S62" s="13"/>
      <c r="U62" s="13"/>
      <c r="V62" s="13"/>
      <c r="W62" s="13" t="str">
        <f>IF(I62="","",(VLOOKUP(A62,種目!$D$4:$E$93,2,FALSE)))</f>
        <v/>
      </c>
      <c r="Y62" s="13" t="str">
        <f t="shared" si="6"/>
        <v/>
      </c>
      <c r="Z62" s="13" t="str">
        <f t="shared" si="7"/>
        <v/>
      </c>
    </row>
    <row r="63" spans="1:26" ht="16.5" customHeight="1" x14ac:dyDescent="0.2">
      <c r="A63" s="11" t="str">
        <f t="shared" si="11"/>
        <v/>
      </c>
      <c r="B63" s="89">
        <v>48</v>
      </c>
      <c r="C63" s="94" t="e">
        <f>VLOOKUP($A63,#REF!,2,FALSE)</f>
        <v>#REF!</v>
      </c>
      <c r="D63" s="124"/>
      <c r="E63" s="110"/>
      <c r="F63" s="111"/>
      <c r="G63" s="111"/>
      <c r="H63" s="111"/>
      <c r="I63" s="128"/>
      <c r="J63" s="95"/>
      <c r="K63" s="141"/>
      <c r="L63" s="141"/>
      <c r="M63" s="141"/>
      <c r="N63" s="141"/>
      <c r="O63" s="90" t="str">
        <f t="shared" si="9"/>
        <v/>
      </c>
      <c r="P63" s="102" t="str">
        <f t="shared" si="2"/>
        <v/>
      </c>
      <c r="Q63" s="105" t="str">
        <f t="shared" si="5"/>
        <v/>
      </c>
      <c r="R63" s="137"/>
      <c r="S63" s="13"/>
      <c r="U63" s="13"/>
      <c r="V63" s="13"/>
      <c r="W63" s="13" t="str">
        <f>IF(I63="","",(VLOOKUP(A63,種目!$D$4:$E$93,2,FALSE)))</f>
        <v/>
      </c>
      <c r="Y63" s="13" t="str">
        <f t="shared" si="6"/>
        <v/>
      </c>
      <c r="Z63" s="13" t="str">
        <f t="shared" si="7"/>
        <v/>
      </c>
    </row>
    <row r="64" spans="1:26" ht="16.5" customHeight="1" x14ac:dyDescent="0.2">
      <c r="A64" s="11" t="str">
        <f t="shared" si="11"/>
        <v/>
      </c>
      <c r="B64" s="89">
        <v>49</v>
      </c>
      <c r="C64" s="94" t="e">
        <f>VLOOKUP($A64,#REF!,2,FALSE)</f>
        <v>#REF!</v>
      </c>
      <c r="D64" s="124"/>
      <c r="E64" s="110"/>
      <c r="F64" s="111"/>
      <c r="G64" s="111"/>
      <c r="H64" s="111"/>
      <c r="I64" s="128"/>
      <c r="J64" s="95"/>
      <c r="K64" s="141"/>
      <c r="L64" s="141"/>
      <c r="M64" s="141"/>
      <c r="N64" s="141"/>
      <c r="O64" s="90" t="str">
        <f t="shared" si="9"/>
        <v/>
      </c>
      <c r="P64" s="102" t="str">
        <f t="shared" si="2"/>
        <v/>
      </c>
      <c r="Q64" s="105" t="str">
        <f t="shared" si="5"/>
        <v/>
      </c>
      <c r="R64" s="137"/>
      <c r="S64" s="13"/>
      <c r="U64" s="13"/>
      <c r="V64" s="13"/>
      <c r="W64" s="13" t="str">
        <f>IF(I64="","",(VLOOKUP(A64,種目!$D$4:$E$93,2,FALSE)))</f>
        <v/>
      </c>
      <c r="Y64" s="13" t="str">
        <f t="shared" si="6"/>
        <v/>
      </c>
      <c r="Z64" s="13" t="str">
        <f t="shared" si="7"/>
        <v/>
      </c>
    </row>
    <row r="65" spans="1:226" ht="16.5" customHeight="1" x14ac:dyDescent="0.2">
      <c r="A65" s="11" t="str">
        <f t="shared" si="11"/>
        <v/>
      </c>
      <c r="B65" s="89">
        <v>50</v>
      </c>
      <c r="C65" s="94" t="e">
        <f>VLOOKUP($A65,#REF!,2,FALSE)</f>
        <v>#REF!</v>
      </c>
      <c r="D65" s="124"/>
      <c r="E65" s="110"/>
      <c r="F65" s="111"/>
      <c r="G65" s="111"/>
      <c r="H65" s="111"/>
      <c r="I65" s="128"/>
      <c r="J65" s="95"/>
      <c r="K65" s="141"/>
      <c r="L65" s="141"/>
      <c r="M65" s="141"/>
      <c r="N65" s="141"/>
      <c r="O65" s="90" t="str">
        <f t="shared" si="9"/>
        <v/>
      </c>
      <c r="P65" s="102" t="str">
        <f t="shared" si="2"/>
        <v/>
      </c>
      <c r="Q65" s="105" t="str">
        <f t="shared" si="5"/>
        <v/>
      </c>
      <c r="R65" s="137"/>
      <c r="S65" s="13"/>
      <c r="U65" s="13"/>
      <c r="V65" s="13"/>
      <c r="W65" s="13" t="str">
        <f>IF(I65="","",(VLOOKUP(A65,種目!$D$4:$E$93,2,FALSE)))</f>
        <v/>
      </c>
      <c r="Y65" s="13" t="str">
        <f t="shared" si="6"/>
        <v/>
      </c>
      <c r="Z65" s="13" t="str">
        <f t="shared" si="7"/>
        <v/>
      </c>
    </row>
    <row r="66" spans="1:226" ht="16.5" customHeight="1" x14ac:dyDescent="0.2">
      <c r="A66" s="11" t="str">
        <f t="shared" si="11"/>
        <v/>
      </c>
      <c r="B66" s="89">
        <v>51</v>
      </c>
      <c r="C66" s="94" t="e">
        <f>VLOOKUP($A66,#REF!,2,FALSE)</f>
        <v>#REF!</v>
      </c>
      <c r="D66" s="124"/>
      <c r="E66" s="110"/>
      <c r="F66" s="111"/>
      <c r="G66" s="111"/>
      <c r="H66" s="111"/>
      <c r="I66" s="128"/>
      <c r="J66" s="95"/>
      <c r="K66" s="141"/>
      <c r="L66" s="141"/>
      <c r="M66" s="141"/>
      <c r="N66" s="141"/>
      <c r="O66" s="90" t="str">
        <f t="shared" si="9"/>
        <v/>
      </c>
      <c r="P66" s="102" t="str">
        <f t="shared" si="2"/>
        <v/>
      </c>
      <c r="Q66" s="105" t="str">
        <f t="shared" si="5"/>
        <v/>
      </c>
      <c r="R66" s="137"/>
      <c r="S66" s="13"/>
      <c r="U66" s="13"/>
      <c r="V66" s="13"/>
      <c r="W66" s="13" t="str">
        <f>IF(I66="","",(VLOOKUP(A66,種目!$D$4:$E$93,2,FALSE)))</f>
        <v/>
      </c>
      <c r="Y66" s="13" t="str">
        <f t="shared" si="6"/>
        <v/>
      </c>
      <c r="Z66" s="13" t="str">
        <f t="shared" si="7"/>
        <v/>
      </c>
    </row>
    <row r="67" spans="1:226" ht="16.5" customHeight="1" x14ac:dyDescent="0.2">
      <c r="A67" s="11" t="str">
        <f t="shared" si="11"/>
        <v/>
      </c>
      <c r="B67" s="89">
        <v>52</v>
      </c>
      <c r="C67" s="94" t="e">
        <f>VLOOKUP($A67,#REF!,2,FALSE)</f>
        <v>#REF!</v>
      </c>
      <c r="D67" s="124"/>
      <c r="E67" s="110"/>
      <c r="F67" s="111"/>
      <c r="G67" s="111"/>
      <c r="H67" s="111"/>
      <c r="I67" s="128"/>
      <c r="J67" s="95"/>
      <c r="K67" s="141"/>
      <c r="L67" s="141"/>
      <c r="M67" s="141"/>
      <c r="N67" s="141"/>
      <c r="O67" s="90" t="str">
        <f t="shared" si="9"/>
        <v/>
      </c>
      <c r="P67" s="102" t="str">
        <f t="shared" si="2"/>
        <v/>
      </c>
      <c r="Q67" s="105" t="str">
        <f t="shared" si="5"/>
        <v/>
      </c>
      <c r="R67" s="137"/>
      <c r="S67" s="13"/>
      <c r="U67" s="13"/>
      <c r="V67" s="13"/>
      <c r="W67" s="13" t="str">
        <f>IF(I67="","",(VLOOKUP(A67,種目!$D$4:$E$93,2,FALSE)))</f>
        <v/>
      </c>
      <c r="Y67" s="13" t="str">
        <f t="shared" si="6"/>
        <v/>
      </c>
      <c r="Z67" s="13" t="str">
        <f t="shared" si="7"/>
        <v/>
      </c>
    </row>
    <row r="68" spans="1:226" ht="16.5" customHeight="1" x14ac:dyDescent="0.2">
      <c r="A68" s="11" t="str">
        <f t="shared" si="11"/>
        <v/>
      </c>
      <c r="B68" s="89">
        <v>53</v>
      </c>
      <c r="C68" s="94" t="e">
        <f>VLOOKUP($A68,#REF!,2,FALSE)</f>
        <v>#REF!</v>
      </c>
      <c r="D68" s="124"/>
      <c r="E68" s="110"/>
      <c r="F68" s="111"/>
      <c r="G68" s="111"/>
      <c r="H68" s="111"/>
      <c r="I68" s="128"/>
      <c r="J68" s="95"/>
      <c r="K68" s="141"/>
      <c r="L68" s="141"/>
      <c r="M68" s="141"/>
      <c r="N68" s="141"/>
      <c r="O68" s="90" t="str">
        <f t="shared" si="9"/>
        <v/>
      </c>
      <c r="P68" s="102" t="str">
        <f t="shared" si="2"/>
        <v/>
      </c>
      <c r="Q68" s="105" t="str">
        <f t="shared" si="5"/>
        <v/>
      </c>
      <c r="R68" s="137"/>
      <c r="S68" s="13"/>
      <c r="U68" s="13"/>
      <c r="V68" s="13"/>
      <c r="W68" s="13" t="str">
        <f>IF(I68="","",(VLOOKUP(A68,種目!$D$4:$E$93,2,FALSE)))</f>
        <v/>
      </c>
      <c r="Y68" s="13" t="str">
        <f t="shared" si="6"/>
        <v/>
      </c>
      <c r="Z68" s="13" t="str">
        <f t="shared" si="7"/>
        <v/>
      </c>
    </row>
    <row r="69" spans="1:226" ht="16.5" customHeight="1" x14ac:dyDescent="0.2">
      <c r="A69" s="11" t="str">
        <f t="shared" si="11"/>
        <v/>
      </c>
      <c r="B69" s="89">
        <v>54</v>
      </c>
      <c r="C69" s="94" t="e">
        <f>VLOOKUP($A69,#REF!,2,FALSE)</f>
        <v>#REF!</v>
      </c>
      <c r="D69" s="124"/>
      <c r="E69" s="110"/>
      <c r="F69" s="111"/>
      <c r="G69" s="111"/>
      <c r="H69" s="111"/>
      <c r="I69" s="128"/>
      <c r="J69" s="95"/>
      <c r="K69" s="141"/>
      <c r="L69" s="141"/>
      <c r="M69" s="141"/>
      <c r="N69" s="141"/>
      <c r="O69" s="90" t="str">
        <f t="shared" si="9"/>
        <v/>
      </c>
      <c r="P69" s="102" t="str">
        <f t="shared" si="2"/>
        <v/>
      </c>
      <c r="Q69" s="105" t="str">
        <f t="shared" si="5"/>
        <v/>
      </c>
      <c r="R69" s="137"/>
      <c r="S69" s="13"/>
      <c r="U69" s="13"/>
      <c r="V69" s="13"/>
      <c r="W69" s="13" t="str">
        <f>IF(I69="","",(VLOOKUP(A69,種目!$D$4:$E$93,2,FALSE)))</f>
        <v/>
      </c>
      <c r="Y69" s="13" t="str">
        <f t="shared" si="6"/>
        <v/>
      </c>
      <c r="Z69" s="13" t="str">
        <f t="shared" si="7"/>
        <v/>
      </c>
    </row>
    <row r="70" spans="1:226" ht="16.5" customHeight="1" x14ac:dyDescent="0.2">
      <c r="A70" s="11" t="str">
        <f t="shared" si="11"/>
        <v/>
      </c>
      <c r="B70" s="89">
        <v>55</v>
      </c>
      <c r="C70" s="94" t="e">
        <f>VLOOKUP($A70,#REF!,2,FALSE)</f>
        <v>#REF!</v>
      </c>
      <c r="D70" s="124"/>
      <c r="E70" s="110"/>
      <c r="F70" s="111"/>
      <c r="G70" s="111"/>
      <c r="H70" s="111"/>
      <c r="I70" s="128"/>
      <c r="J70" s="95"/>
      <c r="K70" s="141"/>
      <c r="L70" s="141"/>
      <c r="M70" s="141"/>
      <c r="N70" s="141"/>
      <c r="O70" s="90" t="str">
        <f t="shared" si="9"/>
        <v/>
      </c>
      <c r="P70" s="102" t="str">
        <f t="shared" si="2"/>
        <v/>
      </c>
      <c r="Q70" s="105" t="str">
        <f t="shared" si="5"/>
        <v/>
      </c>
      <c r="R70" s="137"/>
      <c r="S70" s="13"/>
      <c r="U70" s="13"/>
      <c r="V70" s="13"/>
      <c r="W70" s="13" t="str">
        <f>IF(I70="","",(VLOOKUP(A70,種目!$D$4:$E$93,2,FALSE)))</f>
        <v/>
      </c>
      <c r="Y70" s="13" t="str">
        <f t="shared" si="6"/>
        <v/>
      </c>
      <c r="Z70" s="13" t="str">
        <f t="shared" si="7"/>
        <v/>
      </c>
    </row>
    <row r="71" spans="1:226" ht="16.5" customHeight="1" x14ac:dyDescent="0.2">
      <c r="A71" s="11" t="str">
        <f t="shared" si="11"/>
        <v/>
      </c>
      <c r="B71" s="89">
        <v>56</v>
      </c>
      <c r="C71" s="94" t="e">
        <f>VLOOKUP($A71,#REF!,2,FALSE)</f>
        <v>#REF!</v>
      </c>
      <c r="D71" s="124"/>
      <c r="E71" s="110"/>
      <c r="F71" s="111"/>
      <c r="G71" s="111"/>
      <c r="H71" s="111"/>
      <c r="I71" s="128"/>
      <c r="J71" s="95"/>
      <c r="K71" s="141"/>
      <c r="L71" s="141"/>
      <c r="M71" s="141"/>
      <c r="N71" s="141"/>
      <c r="O71" s="90" t="str">
        <f t="shared" si="9"/>
        <v/>
      </c>
      <c r="P71" s="102" t="str">
        <f t="shared" si="2"/>
        <v/>
      </c>
      <c r="Q71" s="105" t="str">
        <f t="shared" si="5"/>
        <v/>
      </c>
      <c r="R71" s="137"/>
      <c r="S71" s="13"/>
      <c r="U71" s="13"/>
      <c r="V71" s="13"/>
      <c r="W71" s="13" t="str">
        <f>IF(I71="","",(VLOOKUP(A71,種目!$D$4:$E$93,2,FALSE)))</f>
        <v/>
      </c>
      <c r="Y71" s="13" t="str">
        <f t="shared" si="6"/>
        <v/>
      </c>
      <c r="Z71" s="13" t="str">
        <f t="shared" si="7"/>
        <v/>
      </c>
    </row>
    <row r="72" spans="1:226" ht="16.5" customHeight="1" x14ac:dyDescent="0.2">
      <c r="A72" s="11" t="str">
        <f t="shared" si="11"/>
        <v/>
      </c>
      <c r="B72" s="89">
        <v>57</v>
      </c>
      <c r="C72" s="94" t="e">
        <f>VLOOKUP($A72,#REF!,2,FALSE)</f>
        <v>#REF!</v>
      </c>
      <c r="D72" s="124"/>
      <c r="E72" s="110"/>
      <c r="F72" s="111"/>
      <c r="G72" s="111"/>
      <c r="H72" s="111"/>
      <c r="I72" s="128"/>
      <c r="J72" s="95"/>
      <c r="K72" s="141"/>
      <c r="L72" s="141"/>
      <c r="M72" s="141"/>
      <c r="N72" s="141"/>
      <c r="O72" s="90" t="str">
        <f t="shared" si="9"/>
        <v/>
      </c>
      <c r="P72" s="102" t="str">
        <f t="shared" si="2"/>
        <v/>
      </c>
      <c r="Q72" s="105" t="str">
        <f t="shared" si="5"/>
        <v/>
      </c>
      <c r="R72" s="137"/>
      <c r="S72" s="13"/>
      <c r="U72" s="13"/>
      <c r="V72" s="13"/>
      <c r="W72" s="13" t="str">
        <f>IF(I72="","",(VLOOKUP(A72,種目!$D$4:$E$93,2,FALSE)))</f>
        <v/>
      </c>
      <c r="Y72" s="13" t="str">
        <f t="shared" si="6"/>
        <v/>
      </c>
      <c r="Z72" s="13" t="str">
        <f t="shared" si="7"/>
        <v/>
      </c>
    </row>
    <row r="73" spans="1:226" ht="16.5" customHeight="1" x14ac:dyDescent="0.2">
      <c r="A73" s="11" t="str">
        <f t="shared" si="11"/>
        <v/>
      </c>
      <c r="B73" s="89">
        <v>58</v>
      </c>
      <c r="C73" s="94" t="e">
        <f>VLOOKUP($A73,#REF!,2,FALSE)</f>
        <v>#REF!</v>
      </c>
      <c r="D73" s="124"/>
      <c r="E73" s="110"/>
      <c r="F73" s="111"/>
      <c r="G73" s="111"/>
      <c r="H73" s="111"/>
      <c r="I73" s="128"/>
      <c r="J73" s="95"/>
      <c r="K73" s="141"/>
      <c r="L73" s="141"/>
      <c r="M73" s="141"/>
      <c r="N73" s="141"/>
      <c r="O73" s="90" t="str">
        <f t="shared" si="9"/>
        <v/>
      </c>
      <c r="P73" s="102" t="str">
        <f t="shared" si="2"/>
        <v/>
      </c>
      <c r="Q73" s="105" t="str">
        <f t="shared" si="5"/>
        <v/>
      </c>
      <c r="R73" s="137"/>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89">
        <v>59</v>
      </c>
      <c r="C74" s="94" t="e">
        <f>VLOOKUP($A74,#REF!,2,FALSE)</f>
        <v>#REF!</v>
      </c>
      <c r="D74" s="124"/>
      <c r="E74" s="110"/>
      <c r="F74" s="111"/>
      <c r="G74" s="111"/>
      <c r="H74" s="111"/>
      <c r="I74" s="128"/>
      <c r="J74" s="95"/>
      <c r="K74" s="141"/>
      <c r="L74" s="141"/>
      <c r="M74" s="141"/>
      <c r="N74" s="141"/>
      <c r="O74" s="90" t="str">
        <f t="shared" si="9"/>
        <v/>
      </c>
      <c r="P74" s="102" t="str">
        <f t="shared" si="2"/>
        <v/>
      </c>
      <c r="Q74" s="105" t="str">
        <f t="shared" si="5"/>
        <v/>
      </c>
      <c r="R74" s="137"/>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89">
        <v>60</v>
      </c>
      <c r="C75" s="94" t="e">
        <f>VLOOKUP($A75,#REF!,2,FALSE)</f>
        <v>#REF!</v>
      </c>
      <c r="D75" s="124"/>
      <c r="E75" s="110"/>
      <c r="F75" s="111"/>
      <c r="G75" s="111"/>
      <c r="H75" s="111"/>
      <c r="I75" s="128"/>
      <c r="J75" s="95"/>
      <c r="K75" s="141"/>
      <c r="L75" s="141"/>
      <c r="M75" s="141"/>
      <c r="N75" s="141"/>
      <c r="O75" s="90" t="str">
        <f t="shared" si="9"/>
        <v/>
      </c>
      <c r="P75" s="102" t="str">
        <f t="shared" si="2"/>
        <v/>
      </c>
      <c r="Q75" s="105" t="str">
        <f t="shared" si="5"/>
        <v/>
      </c>
      <c r="R75" s="137"/>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89">
        <v>61</v>
      </c>
      <c r="C76" s="94" t="e">
        <f>VLOOKUP($A76,#REF!,2,FALSE)</f>
        <v>#REF!</v>
      </c>
      <c r="D76" s="124"/>
      <c r="E76" s="110"/>
      <c r="F76" s="111"/>
      <c r="G76" s="111"/>
      <c r="H76" s="111"/>
      <c r="I76" s="128"/>
      <c r="J76" s="95"/>
      <c r="K76" s="141"/>
      <c r="L76" s="141"/>
      <c r="M76" s="141"/>
      <c r="N76" s="141"/>
      <c r="O76" s="90" t="str">
        <f t="shared" si="9"/>
        <v/>
      </c>
      <c r="P76" s="102" t="str">
        <f t="shared" si="2"/>
        <v/>
      </c>
      <c r="Q76" s="105" t="str">
        <f t="shared" si="5"/>
        <v/>
      </c>
      <c r="R76" s="137"/>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89">
        <v>62</v>
      </c>
      <c r="C77" s="94" t="e">
        <f>VLOOKUP($A77,#REF!,2,FALSE)</f>
        <v>#REF!</v>
      </c>
      <c r="D77" s="124"/>
      <c r="E77" s="110"/>
      <c r="F77" s="111"/>
      <c r="G77" s="111"/>
      <c r="H77" s="111"/>
      <c r="I77" s="128"/>
      <c r="J77" s="95"/>
      <c r="K77" s="141"/>
      <c r="L77" s="141"/>
      <c r="M77" s="141"/>
      <c r="N77" s="141"/>
      <c r="O77" s="90" t="str">
        <f t="shared" si="9"/>
        <v/>
      </c>
      <c r="P77" s="102" t="str">
        <f t="shared" si="2"/>
        <v/>
      </c>
      <c r="Q77" s="105" t="str">
        <f t="shared" si="5"/>
        <v/>
      </c>
      <c r="R77" s="137"/>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89">
        <v>63</v>
      </c>
      <c r="C78" s="94" t="e">
        <f>VLOOKUP($A78,#REF!,2,FALSE)</f>
        <v>#REF!</v>
      </c>
      <c r="D78" s="124"/>
      <c r="E78" s="110"/>
      <c r="F78" s="111"/>
      <c r="G78" s="111"/>
      <c r="H78" s="111"/>
      <c r="I78" s="128"/>
      <c r="J78" s="95"/>
      <c r="K78" s="141"/>
      <c r="L78" s="141"/>
      <c r="M78" s="141"/>
      <c r="N78" s="141"/>
      <c r="O78" s="90" t="str">
        <f t="shared" si="9"/>
        <v/>
      </c>
      <c r="P78" s="102" t="str">
        <f t="shared" si="2"/>
        <v/>
      </c>
      <c r="Q78" s="105" t="str">
        <f t="shared" si="5"/>
        <v/>
      </c>
      <c r="R78" s="137"/>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89">
        <v>64</v>
      </c>
      <c r="C79" s="94" t="e">
        <f>VLOOKUP($A79,#REF!,2,FALSE)</f>
        <v>#REF!</v>
      </c>
      <c r="D79" s="124"/>
      <c r="E79" s="110"/>
      <c r="F79" s="111"/>
      <c r="G79" s="111"/>
      <c r="H79" s="111"/>
      <c r="I79" s="128"/>
      <c r="J79" s="95"/>
      <c r="K79" s="141"/>
      <c r="L79" s="141"/>
      <c r="M79" s="141"/>
      <c r="N79" s="141"/>
      <c r="O79" s="90" t="str">
        <f t="shared" si="9"/>
        <v/>
      </c>
      <c r="P79" s="102" t="str">
        <f t="shared" si="2"/>
        <v/>
      </c>
      <c r="Q79" s="105" t="str">
        <f t="shared" si="5"/>
        <v/>
      </c>
      <c r="R79" s="137"/>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89">
        <v>65</v>
      </c>
      <c r="C80" s="94" t="e">
        <f>VLOOKUP($A80,#REF!,2,FALSE)</f>
        <v>#REF!</v>
      </c>
      <c r="D80" s="124"/>
      <c r="E80" s="110"/>
      <c r="F80" s="111"/>
      <c r="G80" s="111"/>
      <c r="H80" s="111"/>
      <c r="I80" s="128"/>
      <c r="J80" s="95"/>
      <c r="K80" s="141"/>
      <c r="L80" s="141"/>
      <c r="M80" s="141"/>
      <c r="N80" s="141"/>
      <c r="O80" s="90" t="str">
        <f t="shared" si="9"/>
        <v/>
      </c>
      <c r="P80" s="102" t="str">
        <f t="shared" ref="P80:P135" si="12">$K$7</f>
        <v/>
      </c>
      <c r="Q80" s="105" t="str">
        <f t="shared" si="5"/>
        <v/>
      </c>
      <c r="R80" s="137"/>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89">
        <v>66</v>
      </c>
      <c r="C81" s="94" t="e">
        <f>VLOOKUP($A81,#REF!,2,FALSE)</f>
        <v>#REF!</v>
      </c>
      <c r="D81" s="124"/>
      <c r="E81" s="110"/>
      <c r="F81" s="111"/>
      <c r="G81" s="111"/>
      <c r="H81" s="111"/>
      <c r="I81" s="128"/>
      <c r="J81" s="95"/>
      <c r="K81" s="141"/>
      <c r="L81" s="141"/>
      <c r="M81" s="141"/>
      <c r="N81" s="141"/>
      <c r="O81" s="90" t="str">
        <f t="shared" si="9"/>
        <v/>
      </c>
      <c r="P81" s="102" t="str">
        <f t="shared" si="12"/>
        <v/>
      </c>
      <c r="Q81" s="105" t="str">
        <f t="shared" ref="Q81:Q135" si="14">IF(D81="","",$J$7)</f>
        <v/>
      </c>
      <c r="R81" s="137"/>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89">
        <v>67</v>
      </c>
      <c r="C82" s="94" t="e">
        <f>VLOOKUP($A82,#REF!,2,FALSE)</f>
        <v>#REF!</v>
      </c>
      <c r="D82" s="124"/>
      <c r="E82" s="110"/>
      <c r="F82" s="111"/>
      <c r="G82" s="111"/>
      <c r="H82" s="111"/>
      <c r="I82" s="128"/>
      <c r="J82" s="95"/>
      <c r="K82" s="141"/>
      <c r="L82" s="141"/>
      <c r="M82" s="141"/>
      <c r="N82" s="141"/>
      <c r="O82" s="90" t="str">
        <f t="shared" ref="O82:O135" si="17">IF(D82="","","岐阜")</f>
        <v/>
      </c>
      <c r="P82" s="102" t="str">
        <f t="shared" si="12"/>
        <v/>
      </c>
      <c r="Q82" s="105" t="str">
        <f t="shared" si="14"/>
        <v/>
      </c>
      <c r="R82" s="137"/>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89">
        <v>68</v>
      </c>
      <c r="C83" s="94" t="e">
        <f>VLOOKUP($A83,#REF!,2,FALSE)</f>
        <v>#REF!</v>
      </c>
      <c r="D83" s="124"/>
      <c r="E83" s="110"/>
      <c r="F83" s="111"/>
      <c r="G83" s="111"/>
      <c r="H83" s="111"/>
      <c r="I83" s="128"/>
      <c r="J83" s="95"/>
      <c r="K83" s="141"/>
      <c r="L83" s="141"/>
      <c r="M83" s="141"/>
      <c r="N83" s="141"/>
      <c r="O83" s="90" t="str">
        <f t="shared" si="17"/>
        <v/>
      </c>
      <c r="P83" s="102" t="str">
        <f t="shared" si="12"/>
        <v/>
      </c>
      <c r="Q83" s="105" t="str">
        <f t="shared" si="14"/>
        <v/>
      </c>
      <c r="R83" s="137"/>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89">
        <v>69</v>
      </c>
      <c r="C84" s="94" t="e">
        <f>VLOOKUP($A84,#REF!,2,FALSE)</f>
        <v>#REF!</v>
      </c>
      <c r="D84" s="124"/>
      <c r="E84" s="110"/>
      <c r="F84" s="111"/>
      <c r="G84" s="111"/>
      <c r="H84" s="111"/>
      <c r="I84" s="128"/>
      <c r="J84" s="95"/>
      <c r="K84" s="141"/>
      <c r="L84" s="141"/>
      <c r="M84" s="141"/>
      <c r="N84" s="141"/>
      <c r="O84" s="90" t="str">
        <f t="shared" si="17"/>
        <v/>
      </c>
      <c r="P84" s="102" t="str">
        <f t="shared" si="12"/>
        <v/>
      </c>
      <c r="Q84" s="105" t="str">
        <f t="shared" si="14"/>
        <v/>
      </c>
      <c r="R84" s="137"/>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89">
        <v>70</v>
      </c>
      <c r="C85" s="94" t="e">
        <f>VLOOKUP($A85,#REF!,2,FALSE)</f>
        <v>#REF!</v>
      </c>
      <c r="D85" s="124"/>
      <c r="E85" s="110"/>
      <c r="F85" s="111"/>
      <c r="G85" s="111"/>
      <c r="H85" s="111"/>
      <c r="I85" s="128"/>
      <c r="J85" s="95"/>
      <c r="K85" s="141"/>
      <c r="L85" s="141"/>
      <c r="M85" s="141"/>
      <c r="N85" s="141"/>
      <c r="O85" s="90" t="str">
        <f t="shared" si="17"/>
        <v/>
      </c>
      <c r="P85" s="102" t="str">
        <f t="shared" si="12"/>
        <v/>
      </c>
      <c r="Q85" s="105" t="str">
        <f t="shared" si="14"/>
        <v/>
      </c>
      <c r="R85" s="137"/>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89">
        <v>71</v>
      </c>
      <c r="C86" s="94" t="e">
        <f>VLOOKUP($A86,#REF!,2,FALSE)</f>
        <v>#REF!</v>
      </c>
      <c r="D86" s="124"/>
      <c r="E86" s="110"/>
      <c r="F86" s="111"/>
      <c r="G86" s="111"/>
      <c r="H86" s="111"/>
      <c r="I86" s="128"/>
      <c r="J86" s="95"/>
      <c r="K86" s="141"/>
      <c r="L86" s="141"/>
      <c r="M86" s="141"/>
      <c r="N86" s="141"/>
      <c r="O86" s="90" t="str">
        <f t="shared" si="17"/>
        <v/>
      </c>
      <c r="P86" s="102" t="str">
        <f t="shared" si="12"/>
        <v/>
      </c>
      <c r="Q86" s="105" t="str">
        <f t="shared" si="14"/>
        <v/>
      </c>
      <c r="R86" s="137"/>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89">
        <v>72</v>
      </c>
      <c r="C87" s="94" t="e">
        <f>VLOOKUP($A87,#REF!,2,FALSE)</f>
        <v>#REF!</v>
      </c>
      <c r="D87" s="124"/>
      <c r="E87" s="110"/>
      <c r="F87" s="111"/>
      <c r="G87" s="111"/>
      <c r="H87" s="111"/>
      <c r="I87" s="128"/>
      <c r="J87" s="95"/>
      <c r="K87" s="141"/>
      <c r="L87" s="141"/>
      <c r="M87" s="141"/>
      <c r="N87" s="141"/>
      <c r="O87" s="90" t="str">
        <f t="shared" si="17"/>
        <v/>
      </c>
      <c r="P87" s="102" t="str">
        <f t="shared" si="12"/>
        <v/>
      </c>
      <c r="Q87" s="105" t="str">
        <f t="shared" si="14"/>
        <v/>
      </c>
      <c r="R87" s="137"/>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89">
        <v>73</v>
      </c>
      <c r="C88" s="94" t="e">
        <f>VLOOKUP($A88,#REF!,2,FALSE)</f>
        <v>#REF!</v>
      </c>
      <c r="D88" s="124"/>
      <c r="E88" s="110"/>
      <c r="F88" s="111"/>
      <c r="G88" s="111"/>
      <c r="H88" s="111"/>
      <c r="I88" s="128"/>
      <c r="J88" s="95"/>
      <c r="K88" s="141"/>
      <c r="L88" s="141"/>
      <c r="M88" s="141"/>
      <c r="N88" s="141"/>
      <c r="O88" s="90" t="str">
        <f t="shared" si="17"/>
        <v/>
      </c>
      <c r="P88" s="102" t="str">
        <f t="shared" si="12"/>
        <v/>
      </c>
      <c r="Q88" s="105" t="str">
        <f t="shared" si="14"/>
        <v/>
      </c>
      <c r="R88" s="137"/>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89">
        <v>74</v>
      </c>
      <c r="C89" s="94" t="e">
        <f>VLOOKUP($A89,#REF!,2,FALSE)</f>
        <v>#REF!</v>
      </c>
      <c r="D89" s="124"/>
      <c r="E89" s="110"/>
      <c r="F89" s="111"/>
      <c r="G89" s="111"/>
      <c r="H89" s="111"/>
      <c r="I89" s="128"/>
      <c r="J89" s="95"/>
      <c r="K89" s="141"/>
      <c r="L89" s="141"/>
      <c r="M89" s="141"/>
      <c r="N89" s="141"/>
      <c r="O89" s="90" t="str">
        <f t="shared" si="17"/>
        <v/>
      </c>
      <c r="P89" s="102" t="str">
        <f t="shared" si="12"/>
        <v/>
      </c>
      <c r="Q89" s="105" t="str">
        <f t="shared" si="14"/>
        <v/>
      </c>
      <c r="R89" s="137"/>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89">
        <v>75</v>
      </c>
      <c r="C90" s="94" t="e">
        <f>VLOOKUP($A90,#REF!,2,FALSE)</f>
        <v>#REF!</v>
      </c>
      <c r="D90" s="124"/>
      <c r="E90" s="110"/>
      <c r="F90" s="111"/>
      <c r="G90" s="111"/>
      <c r="H90" s="111"/>
      <c r="I90" s="128"/>
      <c r="J90" s="95"/>
      <c r="K90" s="141"/>
      <c r="L90" s="141"/>
      <c r="M90" s="141"/>
      <c r="N90" s="141"/>
      <c r="O90" s="90" t="str">
        <f t="shared" si="17"/>
        <v/>
      </c>
      <c r="P90" s="102" t="str">
        <f t="shared" si="12"/>
        <v/>
      </c>
      <c r="Q90" s="105" t="str">
        <f t="shared" si="14"/>
        <v/>
      </c>
      <c r="R90" s="137"/>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89">
        <v>76</v>
      </c>
      <c r="C91" s="94" t="e">
        <f>VLOOKUP($A91,#REF!,2,FALSE)</f>
        <v>#REF!</v>
      </c>
      <c r="D91" s="124"/>
      <c r="E91" s="110"/>
      <c r="F91" s="111"/>
      <c r="G91" s="111"/>
      <c r="H91" s="111"/>
      <c r="I91" s="128"/>
      <c r="J91" s="95"/>
      <c r="K91" s="141"/>
      <c r="L91" s="141"/>
      <c r="M91" s="141"/>
      <c r="N91" s="141"/>
      <c r="O91" s="90" t="str">
        <f t="shared" si="17"/>
        <v/>
      </c>
      <c r="P91" s="102" t="str">
        <f t="shared" si="12"/>
        <v/>
      </c>
      <c r="Q91" s="105" t="str">
        <f t="shared" si="14"/>
        <v/>
      </c>
      <c r="R91" s="137"/>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89">
        <v>77</v>
      </c>
      <c r="C92" s="94" t="e">
        <f>VLOOKUP($A92,#REF!,2,FALSE)</f>
        <v>#REF!</v>
      </c>
      <c r="D92" s="124"/>
      <c r="E92" s="110"/>
      <c r="F92" s="111"/>
      <c r="G92" s="111"/>
      <c r="H92" s="111"/>
      <c r="I92" s="128"/>
      <c r="J92" s="95"/>
      <c r="K92" s="141"/>
      <c r="L92" s="141"/>
      <c r="M92" s="141"/>
      <c r="N92" s="141"/>
      <c r="O92" s="90" t="str">
        <f t="shared" si="17"/>
        <v/>
      </c>
      <c r="P92" s="102" t="str">
        <f t="shared" si="12"/>
        <v/>
      </c>
      <c r="Q92" s="105" t="str">
        <f t="shared" si="14"/>
        <v/>
      </c>
      <c r="R92" s="137"/>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89">
        <v>78</v>
      </c>
      <c r="C93" s="94" t="e">
        <f>VLOOKUP($A93,#REF!,2,FALSE)</f>
        <v>#REF!</v>
      </c>
      <c r="D93" s="124"/>
      <c r="E93" s="110"/>
      <c r="F93" s="111"/>
      <c r="G93" s="111"/>
      <c r="H93" s="111"/>
      <c r="I93" s="128"/>
      <c r="J93" s="95"/>
      <c r="K93" s="141"/>
      <c r="L93" s="141"/>
      <c r="M93" s="141"/>
      <c r="N93" s="141"/>
      <c r="O93" s="90" t="str">
        <f t="shared" si="17"/>
        <v/>
      </c>
      <c r="P93" s="102" t="str">
        <f t="shared" si="12"/>
        <v/>
      </c>
      <c r="Q93" s="105" t="str">
        <f t="shared" si="14"/>
        <v/>
      </c>
      <c r="R93" s="137"/>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89">
        <v>79</v>
      </c>
      <c r="C94" s="94" t="e">
        <f>VLOOKUP($A94,#REF!,2,FALSE)</f>
        <v>#REF!</v>
      </c>
      <c r="D94" s="124"/>
      <c r="E94" s="110"/>
      <c r="F94" s="111"/>
      <c r="G94" s="111"/>
      <c r="H94" s="111"/>
      <c r="I94" s="128"/>
      <c r="J94" s="95"/>
      <c r="K94" s="141"/>
      <c r="L94" s="141"/>
      <c r="M94" s="141"/>
      <c r="N94" s="141"/>
      <c r="O94" s="90" t="str">
        <f t="shared" si="17"/>
        <v/>
      </c>
      <c r="P94" s="102" t="str">
        <f t="shared" si="12"/>
        <v/>
      </c>
      <c r="Q94" s="105" t="str">
        <f t="shared" si="14"/>
        <v/>
      </c>
      <c r="R94" s="137"/>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89">
        <v>80</v>
      </c>
      <c r="C95" s="94" t="e">
        <f>VLOOKUP($A95,#REF!,2,FALSE)</f>
        <v>#REF!</v>
      </c>
      <c r="D95" s="124"/>
      <c r="E95" s="110"/>
      <c r="F95" s="111"/>
      <c r="G95" s="111"/>
      <c r="H95" s="111"/>
      <c r="I95" s="128"/>
      <c r="J95" s="95"/>
      <c r="K95" s="141"/>
      <c r="L95" s="141"/>
      <c r="M95" s="141"/>
      <c r="N95" s="141"/>
      <c r="O95" s="90" t="str">
        <f t="shared" si="17"/>
        <v/>
      </c>
      <c r="P95" s="102" t="str">
        <f t="shared" si="12"/>
        <v/>
      </c>
      <c r="Q95" s="105" t="str">
        <f t="shared" si="14"/>
        <v/>
      </c>
      <c r="R95" s="137"/>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89">
        <v>81</v>
      </c>
      <c r="C96" s="94" t="e">
        <f>VLOOKUP($A96,#REF!,2,FALSE)</f>
        <v>#REF!</v>
      </c>
      <c r="D96" s="124"/>
      <c r="E96" s="110"/>
      <c r="F96" s="111"/>
      <c r="G96" s="111"/>
      <c r="H96" s="111"/>
      <c r="I96" s="128"/>
      <c r="J96" s="95"/>
      <c r="K96" s="141"/>
      <c r="L96" s="141"/>
      <c r="M96" s="141"/>
      <c r="N96" s="141"/>
      <c r="O96" s="90" t="str">
        <f t="shared" si="17"/>
        <v/>
      </c>
      <c r="P96" s="102" t="str">
        <f t="shared" si="12"/>
        <v/>
      </c>
      <c r="Q96" s="105" t="str">
        <f t="shared" si="14"/>
        <v/>
      </c>
      <c r="R96" s="137"/>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89">
        <v>82</v>
      </c>
      <c r="C97" s="94" t="e">
        <f>VLOOKUP($A97,#REF!,2,FALSE)</f>
        <v>#REF!</v>
      </c>
      <c r="D97" s="124"/>
      <c r="E97" s="110"/>
      <c r="F97" s="111"/>
      <c r="G97" s="111"/>
      <c r="H97" s="111"/>
      <c r="I97" s="128"/>
      <c r="J97" s="95"/>
      <c r="K97" s="141"/>
      <c r="L97" s="141"/>
      <c r="M97" s="141"/>
      <c r="N97" s="141"/>
      <c r="O97" s="90" t="str">
        <f t="shared" si="17"/>
        <v/>
      </c>
      <c r="P97" s="102" t="str">
        <f t="shared" si="12"/>
        <v/>
      </c>
      <c r="Q97" s="105" t="str">
        <f t="shared" si="14"/>
        <v/>
      </c>
      <c r="R97" s="137"/>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89">
        <v>83</v>
      </c>
      <c r="C98" s="94" t="e">
        <f>VLOOKUP($A98,#REF!,2,FALSE)</f>
        <v>#REF!</v>
      </c>
      <c r="D98" s="124"/>
      <c r="E98" s="110"/>
      <c r="F98" s="111"/>
      <c r="G98" s="111"/>
      <c r="H98" s="111"/>
      <c r="I98" s="128"/>
      <c r="J98" s="95"/>
      <c r="K98" s="141"/>
      <c r="L98" s="141"/>
      <c r="M98" s="141"/>
      <c r="N98" s="141"/>
      <c r="O98" s="90" t="str">
        <f t="shared" si="17"/>
        <v/>
      </c>
      <c r="P98" s="102" t="str">
        <f t="shared" si="12"/>
        <v/>
      </c>
      <c r="Q98" s="105" t="str">
        <f t="shared" si="14"/>
        <v/>
      </c>
      <c r="R98" s="137"/>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89">
        <v>84</v>
      </c>
      <c r="C99" s="94" t="e">
        <f>VLOOKUP($A99,#REF!,2,FALSE)</f>
        <v>#REF!</v>
      </c>
      <c r="D99" s="124"/>
      <c r="E99" s="110"/>
      <c r="F99" s="111"/>
      <c r="G99" s="111"/>
      <c r="H99" s="111"/>
      <c r="I99" s="128"/>
      <c r="J99" s="95"/>
      <c r="K99" s="141"/>
      <c r="L99" s="141"/>
      <c r="M99" s="141"/>
      <c r="N99" s="141"/>
      <c r="O99" s="90" t="str">
        <f t="shared" si="17"/>
        <v/>
      </c>
      <c r="P99" s="102" t="str">
        <f t="shared" si="12"/>
        <v/>
      </c>
      <c r="Q99" s="105" t="str">
        <f t="shared" si="14"/>
        <v/>
      </c>
      <c r="R99" s="137"/>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89">
        <v>85</v>
      </c>
      <c r="C100" s="94" t="e">
        <f>VLOOKUP($A100,#REF!,2,FALSE)</f>
        <v>#REF!</v>
      </c>
      <c r="D100" s="124"/>
      <c r="E100" s="110"/>
      <c r="F100" s="111"/>
      <c r="G100" s="111"/>
      <c r="H100" s="111"/>
      <c r="I100" s="128"/>
      <c r="J100" s="95"/>
      <c r="K100" s="141"/>
      <c r="L100" s="141"/>
      <c r="M100" s="141"/>
      <c r="N100" s="141"/>
      <c r="O100" s="90" t="str">
        <f t="shared" si="17"/>
        <v/>
      </c>
      <c r="P100" s="102" t="str">
        <f t="shared" si="12"/>
        <v/>
      </c>
      <c r="Q100" s="105" t="str">
        <f t="shared" si="14"/>
        <v/>
      </c>
      <c r="R100" s="137"/>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89">
        <v>86</v>
      </c>
      <c r="C101" s="94" t="e">
        <f>VLOOKUP($A101,#REF!,2,FALSE)</f>
        <v>#REF!</v>
      </c>
      <c r="D101" s="124"/>
      <c r="E101" s="110"/>
      <c r="F101" s="111"/>
      <c r="G101" s="111"/>
      <c r="H101" s="111"/>
      <c r="I101" s="128"/>
      <c r="J101" s="95"/>
      <c r="K101" s="141"/>
      <c r="L101" s="141"/>
      <c r="M101" s="141"/>
      <c r="N101" s="141"/>
      <c r="O101" s="90" t="str">
        <f t="shared" si="17"/>
        <v/>
      </c>
      <c r="P101" s="102" t="str">
        <f t="shared" si="12"/>
        <v/>
      </c>
      <c r="Q101" s="105" t="str">
        <f t="shared" si="14"/>
        <v/>
      </c>
      <c r="R101" s="137"/>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89">
        <v>87</v>
      </c>
      <c r="C102" s="94" t="e">
        <f>VLOOKUP($A102,#REF!,2,FALSE)</f>
        <v>#REF!</v>
      </c>
      <c r="D102" s="124"/>
      <c r="E102" s="110"/>
      <c r="F102" s="111"/>
      <c r="G102" s="111"/>
      <c r="H102" s="111"/>
      <c r="I102" s="128"/>
      <c r="J102" s="95"/>
      <c r="K102" s="141"/>
      <c r="L102" s="141"/>
      <c r="M102" s="141"/>
      <c r="N102" s="141"/>
      <c r="O102" s="90" t="str">
        <f t="shared" si="17"/>
        <v/>
      </c>
      <c r="P102" s="102" t="str">
        <f t="shared" si="12"/>
        <v/>
      </c>
      <c r="Q102" s="105" t="str">
        <f t="shared" si="14"/>
        <v/>
      </c>
      <c r="R102" s="137"/>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89">
        <v>88</v>
      </c>
      <c r="C103" s="94" t="e">
        <f>VLOOKUP($A103,#REF!,2,FALSE)</f>
        <v>#REF!</v>
      </c>
      <c r="D103" s="124"/>
      <c r="E103" s="110"/>
      <c r="F103" s="111"/>
      <c r="G103" s="111"/>
      <c r="H103" s="111"/>
      <c r="I103" s="128"/>
      <c r="J103" s="95"/>
      <c r="K103" s="141"/>
      <c r="L103" s="141"/>
      <c r="M103" s="141"/>
      <c r="N103" s="141"/>
      <c r="O103" s="90" t="str">
        <f t="shared" si="17"/>
        <v/>
      </c>
      <c r="P103" s="102" t="str">
        <f t="shared" si="12"/>
        <v/>
      </c>
      <c r="Q103" s="105" t="str">
        <f t="shared" si="14"/>
        <v/>
      </c>
      <c r="R103" s="137"/>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89">
        <v>89</v>
      </c>
      <c r="C104" s="94" t="e">
        <f>VLOOKUP($A104,#REF!,2,FALSE)</f>
        <v>#REF!</v>
      </c>
      <c r="D104" s="124"/>
      <c r="E104" s="110"/>
      <c r="F104" s="111"/>
      <c r="G104" s="111"/>
      <c r="H104" s="111"/>
      <c r="I104" s="128"/>
      <c r="J104" s="95"/>
      <c r="K104" s="141"/>
      <c r="L104" s="141"/>
      <c r="M104" s="141"/>
      <c r="N104" s="141"/>
      <c r="O104" s="90" t="str">
        <f t="shared" si="17"/>
        <v/>
      </c>
      <c r="P104" s="102" t="str">
        <f t="shared" si="12"/>
        <v/>
      </c>
      <c r="Q104" s="105" t="str">
        <f t="shared" si="14"/>
        <v/>
      </c>
      <c r="R104" s="137"/>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89">
        <v>90</v>
      </c>
      <c r="C105" s="94" t="e">
        <f>VLOOKUP($A105,#REF!,2,FALSE)</f>
        <v>#REF!</v>
      </c>
      <c r="D105" s="124"/>
      <c r="E105" s="110"/>
      <c r="F105" s="111"/>
      <c r="G105" s="111"/>
      <c r="H105" s="111"/>
      <c r="I105" s="128"/>
      <c r="J105" s="95"/>
      <c r="K105" s="141"/>
      <c r="L105" s="141"/>
      <c r="M105" s="141"/>
      <c r="N105" s="141"/>
      <c r="O105" s="90" t="str">
        <f t="shared" si="17"/>
        <v/>
      </c>
      <c r="P105" s="102" t="str">
        <f t="shared" si="12"/>
        <v/>
      </c>
      <c r="Q105" s="105" t="str">
        <f t="shared" si="14"/>
        <v/>
      </c>
      <c r="R105" s="137"/>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89">
        <v>91</v>
      </c>
      <c r="C106" s="94" t="e">
        <f>VLOOKUP($A106,#REF!,2,FALSE)</f>
        <v>#REF!</v>
      </c>
      <c r="D106" s="124"/>
      <c r="E106" s="110"/>
      <c r="F106" s="111"/>
      <c r="G106" s="111"/>
      <c r="H106" s="111"/>
      <c r="I106" s="128"/>
      <c r="J106" s="95"/>
      <c r="K106" s="141"/>
      <c r="L106" s="141"/>
      <c r="M106" s="141"/>
      <c r="N106" s="141"/>
      <c r="O106" s="90" t="str">
        <f t="shared" si="17"/>
        <v/>
      </c>
      <c r="P106" s="102" t="str">
        <f t="shared" si="12"/>
        <v/>
      </c>
      <c r="Q106" s="105" t="str">
        <f t="shared" si="14"/>
        <v/>
      </c>
      <c r="R106" s="137"/>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89">
        <v>92</v>
      </c>
      <c r="C107" s="94" t="e">
        <f>VLOOKUP($A107,#REF!,2,FALSE)</f>
        <v>#REF!</v>
      </c>
      <c r="D107" s="124"/>
      <c r="E107" s="110"/>
      <c r="F107" s="111"/>
      <c r="G107" s="111"/>
      <c r="H107" s="111"/>
      <c r="I107" s="128"/>
      <c r="J107" s="95"/>
      <c r="K107" s="141"/>
      <c r="L107" s="141"/>
      <c r="M107" s="141"/>
      <c r="N107" s="141"/>
      <c r="O107" s="90" t="str">
        <f t="shared" si="17"/>
        <v/>
      </c>
      <c r="P107" s="102" t="str">
        <f t="shared" si="12"/>
        <v/>
      </c>
      <c r="Q107" s="105" t="str">
        <f t="shared" si="14"/>
        <v/>
      </c>
      <c r="R107" s="137"/>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89">
        <v>93</v>
      </c>
      <c r="C108" s="94" t="e">
        <f>VLOOKUP($A108,#REF!,2,FALSE)</f>
        <v>#REF!</v>
      </c>
      <c r="D108" s="124"/>
      <c r="E108" s="110"/>
      <c r="F108" s="111"/>
      <c r="G108" s="111"/>
      <c r="H108" s="111"/>
      <c r="I108" s="128"/>
      <c r="J108" s="95"/>
      <c r="K108" s="141"/>
      <c r="L108" s="141"/>
      <c r="M108" s="141"/>
      <c r="N108" s="141"/>
      <c r="O108" s="90" t="str">
        <f t="shared" si="17"/>
        <v/>
      </c>
      <c r="P108" s="102" t="str">
        <f t="shared" si="12"/>
        <v/>
      </c>
      <c r="Q108" s="105" t="str">
        <f t="shared" si="14"/>
        <v/>
      </c>
      <c r="R108" s="137"/>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89">
        <v>94</v>
      </c>
      <c r="C109" s="94" t="e">
        <f>VLOOKUP($A109,#REF!,2,FALSE)</f>
        <v>#REF!</v>
      </c>
      <c r="D109" s="124"/>
      <c r="E109" s="110"/>
      <c r="F109" s="111"/>
      <c r="G109" s="111"/>
      <c r="H109" s="111"/>
      <c r="I109" s="128"/>
      <c r="J109" s="95"/>
      <c r="K109" s="141"/>
      <c r="L109" s="141"/>
      <c r="M109" s="141"/>
      <c r="N109" s="141"/>
      <c r="O109" s="90" t="str">
        <f t="shared" si="17"/>
        <v/>
      </c>
      <c r="P109" s="102" t="str">
        <f t="shared" si="12"/>
        <v/>
      </c>
      <c r="Q109" s="105" t="str">
        <f t="shared" si="14"/>
        <v/>
      </c>
      <c r="R109" s="137"/>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89">
        <v>95</v>
      </c>
      <c r="C110" s="94" t="e">
        <f>VLOOKUP($A110,#REF!,2,FALSE)</f>
        <v>#REF!</v>
      </c>
      <c r="D110" s="124"/>
      <c r="E110" s="110"/>
      <c r="F110" s="111"/>
      <c r="G110" s="111"/>
      <c r="H110" s="111"/>
      <c r="I110" s="128"/>
      <c r="J110" s="95"/>
      <c r="K110" s="141"/>
      <c r="L110" s="141"/>
      <c r="M110" s="141"/>
      <c r="N110" s="141"/>
      <c r="O110" s="90" t="str">
        <f t="shared" si="17"/>
        <v/>
      </c>
      <c r="P110" s="102" t="str">
        <f t="shared" si="12"/>
        <v/>
      </c>
      <c r="Q110" s="105" t="str">
        <f t="shared" si="14"/>
        <v/>
      </c>
      <c r="R110" s="137"/>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89">
        <v>96</v>
      </c>
      <c r="C111" s="94" t="e">
        <f>VLOOKUP($A111,#REF!,2,FALSE)</f>
        <v>#REF!</v>
      </c>
      <c r="D111" s="124"/>
      <c r="E111" s="110"/>
      <c r="F111" s="111"/>
      <c r="G111" s="111"/>
      <c r="H111" s="111"/>
      <c r="I111" s="128"/>
      <c r="J111" s="95"/>
      <c r="K111" s="141"/>
      <c r="L111" s="141"/>
      <c r="M111" s="141"/>
      <c r="N111" s="141"/>
      <c r="O111" s="90" t="str">
        <f t="shared" si="17"/>
        <v/>
      </c>
      <c r="P111" s="102" t="str">
        <f t="shared" si="12"/>
        <v/>
      </c>
      <c r="Q111" s="105" t="str">
        <f t="shared" si="14"/>
        <v/>
      </c>
      <c r="R111" s="137"/>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89">
        <v>97</v>
      </c>
      <c r="C112" s="94" t="e">
        <f>VLOOKUP($A112,#REF!,2,FALSE)</f>
        <v>#REF!</v>
      </c>
      <c r="D112" s="124"/>
      <c r="E112" s="110"/>
      <c r="F112" s="111"/>
      <c r="G112" s="111"/>
      <c r="H112" s="111"/>
      <c r="I112" s="128"/>
      <c r="J112" s="95"/>
      <c r="K112" s="141"/>
      <c r="L112" s="141"/>
      <c r="M112" s="141"/>
      <c r="N112" s="141"/>
      <c r="O112" s="90" t="str">
        <f t="shared" si="17"/>
        <v/>
      </c>
      <c r="P112" s="102" t="str">
        <f t="shared" si="12"/>
        <v/>
      </c>
      <c r="Q112" s="105" t="str">
        <f t="shared" si="14"/>
        <v/>
      </c>
      <c r="R112" s="137"/>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89">
        <v>98</v>
      </c>
      <c r="C113" s="94" t="e">
        <f>VLOOKUP($A113,#REF!,2,FALSE)</f>
        <v>#REF!</v>
      </c>
      <c r="D113" s="124"/>
      <c r="E113" s="110"/>
      <c r="F113" s="111"/>
      <c r="G113" s="111"/>
      <c r="H113" s="111"/>
      <c r="I113" s="128"/>
      <c r="J113" s="95"/>
      <c r="K113" s="141"/>
      <c r="L113" s="141"/>
      <c r="M113" s="141"/>
      <c r="N113" s="141"/>
      <c r="O113" s="90" t="str">
        <f t="shared" si="17"/>
        <v/>
      </c>
      <c r="P113" s="102" t="str">
        <f t="shared" si="12"/>
        <v/>
      </c>
      <c r="Q113" s="105" t="str">
        <f t="shared" si="14"/>
        <v/>
      </c>
      <c r="R113" s="137"/>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89">
        <v>99</v>
      </c>
      <c r="C114" s="94" t="e">
        <f>VLOOKUP($A114,#REF!,2,FALSE)</f>
        <v>#REF!</v>
      </c>
      <c r="D114" s="124"/>
      <c r="E114" s="110"/>
      <c r="F114" s="111"/>
      <c r="G114" s="111"/>
      <c r="H114" s="111"/>
      <c r="I114" s="128"/>
      <c r="J114" s="95"/>
      <c r="K114" s="141"/>
      <c r="L114" s="141"/>
      <c r="M114" s="141"/>
      <c r="N114" s="141"/>
      <c r="O114" s="90" t="str">
        <f t="shared" si="17"/>
        <v/>
      </c>
      <c r="P114" s="102" t="str">
        <f t="shared" si="12"/>
        <v/>
      </c>
      <c r="Q114" s="105" t="str">
        <f t="shared" si="14"/>
        <v/>
      </c>
      <c r="R114" s="137"/>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89">
        <v>100</v>
      </c>
      <c r="C115" s="94" t="e">
        <f>VLOOKUP($A115,#REF!,2,FALSE)</f>
        <v>#REF!</v>
      </c>
      <c r="D115" s="124"/>
      <c r="E115" s="110"/>
      <c r="F115" s="111"/>
      <c r="G115" s="111"/>
      <c r="H115" s="111"/>
      <c r="I115" s="128"/>
      <c r="J115" s="95"/>
      <c r="K115" s="141"/>
      <c r="L115" s="141"/>
      <c r="M115" s="141"/>
      <c r="N115" s="141"/>
      <c r="O115" s="90" t="str">
        <f t="shared" si="17"/>
        <v/>
      </c>
      <c r="P115" s="102" t="str">
        <f t="shared" si="12"/>
        <v/>
      </c>
      <c r="Q115" s="105" t="str">
        <f t="shared" si="14"/>
        <v/>
      </c>
      <c r="R115" s="137"/>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89">
        <v>101</v>
      </c>
      <c r="C116" s="94" t="e">
        <f>VLOOKUP($A116,#REF!,2,FALSE)</f>
        <v>#REF!</v>
      </c>
      <c r="D116" s="124"/>
      <c r="E116" s="110"/>
      <c r="F116" s="111"/>
      <c r="G116" s="111"/>
      <c r="H116" s="111"/>
      <c r="I116" s="128"/>
      <c r="J116" s="95"/>
      <c r="K116" s="141"/>
      <c r="L116" s="141"/>
      <c r="M116" s="141"/>
      <c r="N116" s="141"/>
      <c r="O116" s="90" t="str">
        <f t="shared" si="17"/>
        <v/>
      </c>
      <c r="P116" s="102" t="str">
        <f t="shared" si="12"/>
        <v/>
      </c>
      <c r="Q116" s="105" t="str">
        <f t="shared" si="14"/>
        <v/>
      </c>
      <c r="R116" s="137"/>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89">
        <v>102</v>
      </c>
      <c r="C117" s="94" t="e">
        <f>VLOOKUP($A117,#REF!,2,FALSE)</f>
        <v>#REF!</v>
      </c>
      <c r="D117" s="124"/>
      <c r="E117" s="110"/>
      <c r="F117" s="111"/>
      <c r="G117" s="111"/>
      <c r="H117" s="111"/>
      <c r="I117" s="128"/>
      <c r="J117" s="95"/>
      <c r="K117" s="141"/>
      <c r="L117" s="141"/>
      <c r="M117" s="141"/>
      <c r="N117" s="141"/>
      <c r="O117" s="90" t="str">
        <f t="shared" si="17"/>
        <v/>
      </c>
      <c r="P117" s="102" t="str">
        <f t="shared" si="12"/>
        <v/>
      </c>
      <c r="Q117" s="105" t="str">
        <f t="shared" si="14"/>
        <v/>
      </c>
      <c r="R117" s="137"/>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89">
        <v>103</v>
      </c>
      <c r="C118" s="94" t="e">
        <f>VLOOKUP($A118,#REF!,2,FALSE)</f>
        <v>#REF!</v>
      </c>
      <c r="D118" s="124"/>
      <c r="E118" s="110"/>
      <c r="F118" s="111"/>
      <c r="G118" s="111"/>
      <c r="H118" s="111"/>
      <c r="I118" s="128"/>
      <c r="J118" s="95"/>
      <c r="K118" s="141"/>
      <c r="L118" s="141"/>
      <c r="M118" s="141"/>
      <c r="N118" s="141"/>
      <c r="O118" s="90" t="str">
        <f t="shared" si="17"/>
        <v/>
      </c>
      <c r="P118" s="102" t="str">
        <f t="shared" si="12"/>
        <v/>
      </c>
      <c r="Q118" s="105" t="str">
        <f t="shared" si="14"/>
        <v/>
      </c>
      <c r="R118" s="137"/>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89">
        <v>104</v>
      </c>
      <c r="C119" s="94" t="e">
        <f>VLOOKUP($A119,#REF!,2,FALSE)</f>
        <v>#REF!</v>
      </c>
      <c r="D119" s="124"/>
      <c r="E119" s="110"/>
      <c r="F119" s="111"/>
      <c r="G119" s="111"/>
      <c r="H119" s="111"/>
      <c r="I119" s="128"/>
      <c r="J119" s="95"/>
      <c r="K119" s="141"/>
      <c r="L119" s="141"/>
      <c r="M119" s="141"/>
      <c r="N119" s="141"/>
      <c r="O119" s="90" t="str">
        <f t="shared" si="17"/>
        <v/>
      </c>
      <c r="P119" s="102" t="str">
        <f t="shared" si="12"/>
        <v/>
      </c>
      <c r="Q119" s="105" t="str">
        <f t="shared" si="14"/>
        <v/>
      </c>
      <c r="R119" s="137"/>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89">
        <v>105</v>
      </c>
      <c r="C120" s="94" t="e">
        <f>VLOOKUP($A120,#REF!,2,FALSE)</f>
        <v>#REF!</v>
      </c>
      <c r="D120" s="124"/>
      <c r="E120" s="110"/>
      <c r="F120" s="111"/>
      <c r="G120" s="111"/>
      <c r="H120" s="111"/>
      <c r="I120" s="128"/>
      <c r="J120" s="95"/>
      <c r="K120" s="141"/>
      <c r="L120" s="141"/>
      <c r="M120" s="141"/>
      <c r="N120" s="141"/>
      <c r="O120" s="90" t="str">
        <f t="shared" si="17"/>
        <v/>
      </c>
      <c r="P120" s="102" t="str">
        <f t="shared" si="12"/>
        <v/>
      </c>
      <c r="Q120" s="105" t="str">
        <f t="shared" si="14"/>
        <v/>
      </c>
      <c r="R120" s="137"/>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89">
        <v>106</v>
      </c>
      <c r="C121" s="94" t="e">
        <f>VLOOKUP($A121,#REF!,2,FALSE)</f>
        <v>#REF!</v>
      </c>
      <c r="D121" s="124"/>
      <c r="E121" s="110"/>
      <c r="F121" s="111"/>
      <c r="G121" s="111"/>
      <c r="H121" s="111"/>
      <c r="I121" s="128"/>
      <c r="J121" s="95"/>
      <c r="K121" s="141"/>
      <c r="L121" s="141"/>
      <c r="M121" s="141"/>
      <c r="N121" s="141"/>
      <c r="O121" s="90" t="str">
        <f t="shared" si="17"/>
        <v/>
      </c>
      <c r="P121" s="102" t="str">
        <f t="shared" si="12"/>
        <v/>
      </c>
      <c r="Q121" s="105" t="str">
        <f t="shared" si="14"/>
        <v/>
      </c>
      <c r="R121" s="137"/>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89">
        <v>107</v>
      </c>
      <c r="C122" s="94" t="e">
        <f>VLOOKUP($A122,#REF!,2,FALSE)</f>
        <v>#REF!</v>
      </c>
      <c r="D122" s="124"/>
      <c r="E122" s="110"/>
      <c r="F122" s="111"/>
      <c r="G122" s="111"/>
      <c r="H122" s="111"/>
      <c r="I122" s="128"/>
      <c r="J122" s="95"/>
      <c r="K122" s="141"/>
      <c r="L122" s="141"/>
      <c r="M122" s="141"/>
      <c r="N122" s="141"/>
      <c r="O122" s="90" t="str">
        <f t="shared" si="17"/>
        <v/>
      </c>
      <c r="P122" s="102" t="str">
        <f t="shared" si="12"/>
        <v/>
      </c>
      <c r="Q122" s="105" t="str">
        <f t="shared" si="14"/>
        <v/>
      </c>
      <c r="R122" s="137"/>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89">
        <v>108</v>
      </c>
      <c r="C123" s="94" t="e">
        <f>VLOOKUP($A123,#REF!,2,FALSE)</f>
        <v>#REF!</v>
      </c>
      <c r="D123" s="124"/>
      <c r="E123" s="110"/>
      <c r="F123" s="111"/>
      <c r="G123" s="111"/>
      <c r="H123" s="111"/>
      <c r="I123" s="128"/>
      <c r="J123" s="95"/>
      <c r="K123" s="141"/>
      <c r="L123" s="141"/>
      <c r="M123" s="141"/>
      <c r="N123" s="141"/>
      <c r="O123" s="90" t="str">
        <f t="shared" si="17"/>
        <v/>
      </c>
      <c r="P123" s="102" t="str">
        <f t="shared" si="12"/>
        <v/>
      </c>
      <c r="Q123" s="105" t="str">
        <f t="shared" si="14"/>
        <v/>
      </c>
      <c r="R123" s="137"/>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89">
        <v>109</v>
      </c>
      <c r="C124" s="94" t="e">
        <f>VLOOKUP($A124,#REF!,2,FALSE)</f>
        <v>#REF!</v>
      </c>
      <c r="D124" s="124"/>
      <c r="E124" s="110"/>
      <c r="F124" s="111"/>
      <c r="G124" s="111"/>
      <c r="H124" s="111"/>
      <c r="I124" s="128"/>
      <c r="J124" s="95"/>
      <c r="K124" s="141"/>
      <c r="L124" s="141"/>
      <c r="M124" s="141"/>
      <c r="N124" s="141"/>
      <c r="O124" s="90" t="str">
        <f t="shared" si="17"/>
        <v/>
      </c>
      <c r="P124" s="102" t="str">
        <f t="shared" si="12"/>
        <v/>
      </c>
      <c r="Q124" s="105" t="str">
        <f t="shared" si="14"/>
        <v/>
      </c>
      <c r="R124" s="137"/>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89">
        <v>110</v>
      </c>
      <c r="C125" s="94" t="e">
        <f>VLOOKUP($A125,#REF!,2,FALSE)</f>
        <v>#REF!</v>
      </c>
      <c r="D125" s="124"/>
      <c r="E125" s="110"/>
      <c r="F125" s="111"/>
      <c r="G125" s="111"/>
      <c r="H125" s="111"/>
      <c r="I125" s="128"/>
      <c r="J125" s="95"/>
      <c r="K125" s="141"/>
      <c r="L125" s="141"/>
      <c r="M125" s="141"/>
      <c r="N125" s="141"/>
      <c r="O125" s="90" t="str">
        <f t="shared" si="17"/>
        <v/>
      </c>
      <c r="P125" s="102" t="str">
        <f t="shared" si="12"/>
        <v/>
      </c>
      <c r="Q125" s="105" t="str">
        <f t="shared" si="14"/>
        <v/>
      </c>
      <c r="R125" s="137"/>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89">
        <v>111</v>
      </c>
      <c r="C126" s="94" t="e">
        <f>VLOOKUP($A126,#REF!,2,FALSE)</f>
        <v>#REF!</v>
      </c>
      <c r="D126" s="124"/>
      <c r="E126" s="110"/>
      <c r="F126" s="111"/>
      <c r="G126" s="111"/>
      <c r="H126" s="111"/>
      <c r="I126" s="128"/>
      <c r="J126" s="95"/>
      <c r="K126" s="141"/>
      <c r="L126" s="141"/>
      <c r="M126" s="141"/>
      <c r="N126" s="141"/>
      <c r="O126" s="90" t="str">
        <f t="shared" si="17"/>
        <v/>
      </c>
      <c r="P126" s="102" t="str">
        <f t="shared" si="12"/>
        <v/>
      </c>
      <c r="Q126" s="105" t="str">
        <f t="shared" si="14"/>
        <v/>
      </c>
      <c r="R126" s="137"/>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89">
        <v>112</v>
      </c>
      <c r="C127" s="94" t="e">
        <f>VLOOKUP($A127,#REF!,2,FALSE)</f>
        <v>#REF!</v>
      </c>
      <c r="D127" s="124"/>
      <c r="E127" s="110"/>
      <c r="F127" s="111"/>
      <c r="G127" s="111"/>
      <c r="H127" s="111"/>
      <c r="I127" s="128"/>
      <c r="J127" s="95"/>
      <c r="K127" s="141"/>
      <c r="L127" s="141"/>
      <c r="M127" s="141"/>
      <c r="N127" s="141"/>
      <c r="O127" s="90" t="str">
        <f t="shared" si="17"/>
        <v/>
      </c>
      <c r="P127" s="102" t="str">
        <f t="shared" si="12"/>
        <v/>
      </c>
      <c r="Q127" s="105" t="str">
        <f t="shared" si="14"/>
        <v/>
      </c>
      <c r="R127" s="137"/>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89">
        <v>113</v>
      </c>
      <c r="C128" s="94" t="e">
        <f>VLOOKUP($A128,#REF!,2,FALSE)</f>
        <v>#REF!</v>
      </c>
      <c r="D128" s="124"/>
      <c r="E128" s="110"/>
      <c r="F128" s="111"/>
      <c r="G128" s="111"/>
      <c r="H128" s="111"/>
      <c r="I128" s="128"/>
      <c r="J128" s="95"/>
      <c r="K128" s="141"/>
      <c r="L128" s="141"/>
      <c r="M128" s="141"/>
      <c r="N128" s="141"/>
      <c r="O128" s="90" t="str">
        <f t="shared" si="17"/>
        <v/>
      </c>
      <c r="P128" s="102" t="str">
        <f t="shared" si="12"/>
        <v/>
      </c>
      <c r="Q128" s="105" t="str">
        <f t="shared" si="14"/>
        <v/>
      </c>
      <c r="R128" s="137"/>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89">
        <v>114</v>
      </c>
      <c r="C129" s="94" t="e">
        <f>VLOOKUP($A129,#REF!,2,FALSE)</f>
        <v>#REF!</v>
      </c>
      <c r="D129" s="124"/>
      <c r="E129" s="110"/>
      <c r="F129" s="111"/>
      <c r="G129" s="111"/>
      <c r="H129" s="111"/>
      <c r="I129" s="128"/>
      <c r="J129" s="95"/>
      <c r="K129" s="141"/>
      <c r="L129" s="141"/>
      <c r="M129" s="141"/>
      <c r="N129" s="141"/>
      <c r="O129" s="90" t="str">
        <f t="shared" si="17"/>
        <v/>
      </c>
      <c r="P129" s="102" t="str">
        <f t="shared" si="12"/>
        <v/>
      </c>
      <c r="Q129" s="105" t="str">
        <f t="shared" si="14"/>
        <v/>
      </c>
      <c r="R129" s="137"/>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89">
        <v>115</v>
      </c>
      <c r="C130" s="94" t="e">
        <f>VLOOKUP($A130,#REF!,2,FALSE)</f>
        <v>#REF!</v>
      </c>
      <c r="D130" s="124"/>
      <c r="E130" s="110"/>
      <c r="F130" s="111"/>
      <c r="G130" s="111"/>
      <c r="H130" s="111"/>
      <c r="I130" s="128"/>
      <c r="J130" s="95"/>
      <c r="K130" s="141"/>
      <c r="L130" s="141"/>
      <c r="M130" s="141"/>
      <c r="N130" s="141"/>
      <c r="O130" s="90" t="str">
        <f t="shared" si="17"/>
        <v/>
      </c>
      <c r="P130" s="102" t="str">
        <f t="shared" si="12"/>
        <v/>
      </c>
      <c r="Q130" s="105" t="str">
        <f t="shared" si="14"/>
        <v/>
      </c>
      <c r="R130" s="137"/>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89">
        <v>116</v>
      </c>
      <c r="C131" s="94" t="e">
        <f>VLOOKUP($A131,#REF!,2,FALSE)</f>
        <v>#REF!</v>
      </c>
      <c r="D131" s="124"/>
      <c r="E131" s="110"/>
      <c r="F131" s="111"/>
      <c r="G131" s="111"/>
      <c r="H131" s="111"/>
      <c r="I131" s="128"/>
      <c r="J131" s="95"/>
      <c r="K131" s="141"/>
      <c r="L131" s="141"/>
      <c r="M131" s="141"/>
      <c r="N131" s="141"/>
      <c r="O131" s="90" t="str">
        <f t="shared" si="17"/>
        <v/>
      </c>
      <c r="P131" s="102" t="str">
        <f t="shared" si="12"/>
        <v/>
      </c>
      <c r="Q131" s="105" t="str">
        <f t="shared" si="14"/>
        <v/>
      </c>
      <c r="R131" s="137"/>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89">
        <v>117</v>
      </c>
      <c r="C132" s="94" t="e">
        <f>VLOOKUP($A132,#REF!,2,FALSE)</f>
        <v>#REF!</v>
      </c>
      <c r="D132" s="124"/>
      <c r="E132" s="110"/>
      <c r="F132" s="111"/>
      <c r="G132" s="111"/>
      <c r="H132" s="111"/>
      <c r="I132" s="128"/>
      <c r="J132" s="95"/>
      <c r="K132" s="141"/>
      <c r="L132" s="141"/>
      <c r="M132" s="141"/>
      <c r="N132" s="141"/>
      <c r="O132" s="90" t="str">
        <f t="shared" si="17"/>
        <v/>
      </c>
      <c r="P132" s="102" t="str">
        <f t="shared" si="12"/>
        <v/>
      </c>
      <c r="Q132" s="105" t="str">
        <f t="shared" si="14"/>
        <v/>
      </c>
      <c r="R132" s="137"/>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89">
        <v>118</v>
      </c>
      <c r="C133" s="94" t="e">
        <f>VLOOKUP($A133,#REF!,2,FALSE)</f>
        <v>#REF!</v>
      </c>
      <c r="D133" s="124"/>
      <c r="E133" s="110"/>
      <c r="F133" s="111"/>
      <c r="G133" s="111"/>
      <c r="H133" s="111"/>
      <c r="I133" s="128"/>
      <c r="J133" s="95"/>
      <c r="K133" s="141"/>
      <c r="L133" s="141"/>
      <c r="M133" s="141"/>
      <c r="N133" s="141"/>
      <c r="O133" s="90" t="str">
        <f t="shared" si="17"/>
        <v/>
      </c>
      <c r="P133" s="102" t="str">
        <f t="shared" si="12"/>
        <v/>
      </c>
      <c r="Q133" s="105" t="str">
        <f t="shared" si="14"/>
        <v/>
      </c>
      <c r="R133" s="137"/>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89">
        <v>119</v>
      </c>
      <c r="C134" s="94" t="e">
        <f>VLOOKUP($A134,#REF!,2,FALSE)</f>
        <v>#REF!</v>
      </c>
      <c r="D134" s="124"/>
      <c r="E134" s="110"/>
      <c r="F134" s="111"/>
      <c r="G134" s="111"/>
      <c r="H134" s="111"/>
      <c r="I134" s="128"/>
      <c r="J134" s="95"/>
      <c r="K134" s="141"/>
      <c r="L134" s="141"/>
      <c r="M134" s="141"/>
      <c r="N134" s="141"/>
      <c r="O134" s="90" t="str">
        <f t="shared" si="17"/>
        <v/>
      </c>
      <c r="P134" s="102" t="str">
        <f t="shared" si="12"/>
        <v/>
      </c>
      <c r="Q134" s="105" t="str">
        <f t="shared" si="14"/>
        <v/>
      </c>
      <c r="R134" s="137"/>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89">
        <v>120</v>
      </c>
      <c r="C135" s="94" t="e">
        <f>VLOOKUP($A135,#REF!,2,FALSE)</f>
        <v>#REF!</v>
      </c>
      <c r="D135" s="124"/>
      <c r="E135" s="110"/>
      <c r="F135" s="111"/>
      <c r="G135" s="111"/>
      <c r="H135" s="111"/>
      <c r="I135" s="128"/>
      <c r="J135" s="95"/>
      <c r="K135" s="141"/>
      <c r="L135" s="141"/>
      <c r="M135" s="141"/>
      <c r="N135" s="141"/>
      <c r="O135" s="90" t="str">
        <f t="shared" si="17"/>
        <v/>
      </c>
      <c r="P135" s="102" t="str">
        <f t="shared" si="12"/>
        <v/>
      </c>
      <c r="Q135" s="105" t="str">
        <f t="shared" si="14"/>
        <v/>
      </c>
      <c r="R135" s="137"/>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18">$K$7</f>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1"/>
      <c r="P591" s="13"/>
      <c r="Q591" s="71"/>
      <c r="R591" s="13"/>
      <c r="S591" s="13"/>
      <c r="U591" s="13"/>
      <c r="V591" s="13"/>
      <c r="W591" s="13"/>
    </row>
    <row r="592" spans="1:23" x14ac:dyDescent="0.2">
      <c r="M592" s="13"/>
      <c r="N592" s="13"/>
      <c r="O592" s="81"/>
      <c r="P592" s="13"/>
      <c r="Q592" s="71"/>
      <c r="R592" s="13"/>
      <c r="S592" s="13"/>
      <c r="U592" s="13"/>
      <c r="V592" s="13"/>
      <c r="W592" s="13"/>
    </row>
    <row r="593" spans="13:23" x14ac:dyDescent="0.2">
      <c r="M593" s="13"/>
      <c r="N593" s="13"/>
      <c r="O593" s="81"/>
      <c r="P593" s="13"/>
      <c r="Q593" s="71"/>
      <c r="R593" s="13"/>
      <c r="S593" s="13"/>
      <c r="U593" s="13"/>
      <c r="V593" s="13"/>
      <c r="W593" s="13"/>
    </row>
    <row r="594" spans="13:23" x14ac:dyDescent="0.2">
      <c r="M594" s="13"/>
      <c r="N594" s="13"/>
      <c r="O594" s="81"/>
      <c r="P594" s="13"/>
      <c r="Q594" s="71"/>
      <c r="R594" s="13"/>
      <c r="S594" s="13"/>
      <c r="U594" s="13"/>
      <c r="V594" s="13"/>
      <c r="W594" s="13"/>
    </row>
    <row r="595" spans="13:23" x14ac:dyDescent="0.2">
      <c r="M595" s="13"/>
      <c r="N595" s="13"/>
      <c r="O595" s="81"/>
      <c r="P595" s="13"/>
      <c r="Q595" s="71"/>
      <c r="R595" s="13"/>
      <c r="S595" s="13"/>
      <c r="U595" s="13"/>
      <c r="V595" s="13"/>
      <c r="W595" s="13"/>
    </row>
    <row r="596" spans="13:23" x14ac:dyDescent="0.2">
      <c r="M596" s="13"/>
      <c r="N596" s="13"/>
      <c r="O596" s="81"/>
      <c r="P596" s="13"/>
      <c r="Q596" s="71"/>
      <c r="R596" s="13"/>
      <c r="S596" s="13"/>
      <c r="U596" s="13"/>
      <c r="V596" s="13"/>
      <c r="W596" s="13"/>
    </row>
    <row r="597" spans="13:23" x14ac:dyDescent="0.2">
      <c r="M597" s="13"/>
      <c r="N597" s="13"/>
      <c r="O597" s="81"/>
      <c r="P597" s="13"/>
      <c r="Q597" s="71"/>
      <c r="R597" s="13"/>
      <c r="S597" s="13"/>
      <c r="U597" s="13"/>
      <c r="V597" s="13"/>
      <c r="W597" s="13"/>
    </row>
    <row r="598" spans="13:23" x14ac:dyDescent="0.2">
      <c r="M598" s="13"/>
      <c r="N598" s="13"/>
      <c r="O598" s="81"/>
      <c r="P598" s="13"/>
      <c r="Q598" s="71"/>
      <c r="R598" s="13"/>
      <c r="S598" s="13"/>
      <c r="U598" s="13"/>
      <c r="V598" s="13"/>
      <c r="W598" s="13"/>
    </row>
    <row r="599" spans="13:23" x14ac:dyDescent="0.2">
      <c r="M599" s="13"/>
      <c r="N599" s="13"/>
      <c r="O599" s="81"/>
      <c r="P599" s="13"/>
      <c r="Q599" s="71"/>
      <c r="R599" s="13"/>
      <c r="S599" s="13"/>
      <c r="U599" s="13"/>
      <c r="V599" s="13"/>
      <c r="W599" s="13"/>
    </row>
    <row r="600" spans="13:23" x14ac:dyDescent="0.2">
      <c r="M600" s="13"/>
      <c r="N600" s="13"/>
      <c r="O600" s="81"/>
      <c r="P600" s="13"/>
      <c r="Q600" s="71"/>
      <c r="R600" s="13"/>
      <c r="S600" s="13"/>
      <c r="U600" s="13"/>
      <c r="V600" s="13"/>
      <c r="W600" s="13"/>
    </row>
    <row r="601" spans="13:23" x14ac:dyDescent="0.2">
      <c r="M601" s="13"/>
      <c r="N601" s="13"/>
      <c r="O601" s="81"/>
      <c r="P601" s="13"/>
      <c r="Q601" s="71"/>
      <c r="R601" s="13"/>
      <c r="S601" s="13"/>
      <c r="U601" s="13"/>
      <c r="V601" s="13"/>
      <c r="W601" s="13"/>
    </row>
    <row r="602" spans="13:23" x14ac:dyDescent="0.2">
      <c r="M602" s="13"/>
      <c r="N602" s="13"/>
      <c r="O602" s="81"/>
      <c r="P602" s="13"/>
      <c r="Q602" s="71"/>
      <c r="R602" s="13"/>
      <c r="S602" s="13"/>
      <c r="U602" s="13"/>
      <c r="V602" s="13"/>
      <c r="W602" s="13"/>
    </row>
    <row r="603" spans="13:23" x14ac:dyDescent="0.2">
      <c r="M603" s="13"/>
      <c r="N603" s="13"/>
      <c r="O603" s="81"/>
      <c r="P603" s="13"/>
      <c r="Q603" s="71"/>
      <c r="R603" s="13"/>
      <c r="S603" s="13"/>
      <c r="U603" s="13"/>
      <c r="V603" s="13"/>
      <c r="W603" s="13"/>
    </row>
    <row r="604" spans="13:23" x14ac:dyDescent="0.2">
      <c r="M604" s="13"/>
      <c r="N604" s="13"/>
      <c r="O604" s="81"/>
      <c r="P604" s="13"/>
      <c r="Q604" s="71"/>
      <c r="R604" s="13"/>
      <c r="S604" s="13"/>
      <c r="U604" s="13"/>
      <c r="V604" s="13"/>
      <c r="W604" s="13"/>
    </row>
    <row r="605" spans="13:23" x14ac:dyDescent="0.2">
      <c r="M605" s="13"/>
      <c r="N605" s="13"/>
      <c r="O605" s="81"/>
      <c r="P605" s="13"/>
      <c r="Q605" s="71"/>
      <c r="R605" s="13"/>
      <c r="S605" s="13"/>
      <c r="U605" s="13"/>
      <c r="V605" s="13"/>
      <c r="W605" s="13"/>
    </row>
    <row r="606" spans="13:23" x14ac:dyDescent="0.2">
      <c r="M606" s="13"/>
      <c r="N606" s="13"/>
      <c r="O606" s="81"/>
      <c r="P606" s="13"/>
      <c r="Q606" s="71"/>
      <c r="R606" s="13"/>
      <c r="S606" s="13"/>
      <c r="U606" s="13"/>
      <c r="V606" s="13"/>
      <c r="W606" s="13"/>
    </row>
    <row r="607" spans="13:23" x14ac:dyDescent="0.2">
      <c r="M607" s="13"/>
      <c r="N607" s="13"/>
      <c r="O607" s="81"/>
      <c r="P607" s="13"/>
      <c r="Q607" s="71"/>
      <c r="R607" s="13"/>
      <c r="S607" s="13"/>
      <c r="U607" s="13"/>
      <c r="V607" s="13"/>
      <c r="W607" s="13"/>
    </row>
    <row r="608" spans="13: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hBTdSnY+yYUZPw1JXBvN368unrKOqbEcd5HBhLYvghlErzKz62Lw/l6tFqmWdymTinU+3ouhOelPnooHoskLLA==" saltValue="9I70TRrt44HbeXUMummA0g=="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26" t="s">
        <v>2368</v>
      </c>
    </row>
    <row r="3" spans="2:2" ht="19.5" customHeight="1" x14ac:dyDescent="0.2">
      <c r="B3" s="126" t="s">
        <v>2369</v>
      </c>
    </row>
    <row r="4" spans="2:2" ht="16.5" customHeight="1" x14ac:dyDescent="0.2">
      <c r="B4" s="126" t="s">
        <v>2370</v>
      </c>
    </row>
    <row r="5" spans="2:2" ht="16.5" customHeight="1" x14ac:dyDescent="0.2">
      <c r="B5" s="127" t="s">
        <v>2371</v>
      </c>
    </row>
    <row r="6" spans="2:2" ht="16.5" customHeight="1" x14ac:dyDescent="0.2">
      <c r="B6" s="126" t="s">
        <v>2372</v>
      </c>
    </row>
    <row r="7" spans="2:2" ht="16.5" customHeight="1" x14ac:dyDescent="0.2">
      <c r="B7" s="126" t="s">
        <v>2373</v>
      </c>
    </row>
    <row r="8" spans="2:2" ht="16.5" customHeight="1" x14ac:dyDescent="0.2">
      <c r="B8" s="126" t="s">
        <v>2374</v>
      </c>
    </row>
    <row r="9" spans="2:2" ht="16.5" customHeight="1" x14ac:dyDescent="0.2">
      <c r="B9" s="126" t="s">
        <v>2375</v>
      </c>
    </row>
    <row r="10" spans="2:2" ht="16.5" customHeight="1" x14ac:dyDescent="0.2">
      <c r="B10" s="126" t="s">
        <v>2376</v>
      </c>
    </row>
    <row r="11" spans="2:2" ht="16.5" customHeight="1" x14ac:dyDescent="0.2">
      <c r="B11" s="126" t="s">
        <v>2385</v>
      </c>
    </row>
    <row r="12" spans="2:2" ht="16.5" customHeight="1" x14ac:dyDescent="0.2">
      <c r="B12" s="126" t="s">
        <v>2377</v>
      </c>
    </row>
    <row r="13" spans="2:2" ht="16.5" customHeight="1" x14ac:dyDescent="0.2">
      <c r="B13" s="126" t="s">
        <v>2378</v>
      </c>
    </row>
    <row r="14" spans="2:2" ht="18.75" customHeight="1" x14ac:dyDescent="0.2">
      <c r="B14" s="127" t="s">
        <v>2379</v>
      </c>
    </row>
    <row r="15" spans="2:2" x14ac:dyDescent="0.2">
      <c r="B15" s="126" t="s">
        <v>2380</v>
      </c>
    </row>
    <row r="16" spans="2:2" x14ac:dyDescent="0.2">
      <c r="B16" s="126" t="s">
        <v>2381</v>
      </c>
    </row>
    <row r="17" spans="2:2" x14ac:dyDescent="0.2">
      <c r="B17" s="126" t="s">
        <v>2382</v>
      </c>
    </row>
    <row r="18" spans="2:2" x14ac:dyDescent="0.2">
      <c r="B18" s="126" t="s">
        <v>2383</v>
      </c>
    </row>
    <row r="19" spans="2:2" x14ac:dyDescent="0.2">
      <c r="B19" s="126"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3" t="s">
        <v>102</v>
      </c>
      <c r="B1" s="64"/>
      <c r="C1" s="60" t="s">
        <v>130</v>
      </c>
      <c r="D1" s="27" t="s">
        <v>110</v>
      </c>
      <c r="E1" s="63" t="s">
        <v>107</v>
      </c>
      <c r="F1" s="65"/>
      <c r="G1" s="65"/>
      <c r="H1" s="65"/>
      <c r="I1" s="65"/>
      <c r="J1" s="59" t="s">
        <v>111</v>
      </c>
      <c r="K1" s="40" t="s">
        <v>131</v>
      </c>
    </row>
    <row r="2" spans="1:12" ht="13.8" thickBot="1" x14ac:dyDescent="0.25">
      <c r="A2" s="19"/>
      <c r="B2" s="20"/>
      <c r="C2" s="25" t="s">
        <v>1</v>
      </c>
      <c r="D2" s="28" t="s">
        <v>112</v>
      </c>
      <c r="E2" s="29"/>
      <c r="F2" s="30" t="s">
        <v>108</v>
      </c>
      <c r="G2" s="31" t="s">
        <v>109</v>
      </c>
      <c r="H2" s="32"/>
      <c r="I2" s="56"/>
      <c r="J2" s="48" t="s">
        <v>98</v>
      </c>
      <c r="K2" s="55" t="s">
        <v>2586</v>
      </c>
      <c r="L2" t="s">
        <v>1567</v>
      </c>
    </row>
    <row r="3" spans="1:12" ht="13.8" thickBot="1" x14ac:dyDescent="0.25">
      <c r="A3" s="21" t="s">
        <v>103</v>
      </c>
      <c r="B3" s="22">
        <v>1</v>
      </c>
      <c r="C3" s="28" t="s">
        <v>2</v>
      </c>
      <c r="D3" s="28" t="s">
        <v>113</v>
      </c>
      <c r="E3" s="33">
        <f>申込一覧表!F4</f>
        <v>0</v>
      </c>
      <c r="F3" s="100" t="e">
        <f>VLOOKUP(E3,$E$4:$I$10,2,FALSE)</f>
        <v>#N/A</v>
      </c>
      <c r="G3" s="100" t="e">
        <f>VLOOKUP(E3,$E$4:$I$10,3,FALSE)</f>
        <v>#N/A</v>
      </c>
      <c r="H3" s="100" t="e">
        <f>VLOOKUP(E3,$E$4:$I$10,4,FALSE)</f>
        <v>#N/A</v>
      </c>
      <c r="I3" s="100" t="str">
        <f>IF(E3=0,"",VLOOKUP(E3,$E$4:$I$10,5,FALSE))</f>
        <v/>
      </c>
      <c r="J3" s="49" t="s">
        <v>8</v>
      </c>
      <c r="K3" s="55" t="s">
        <v>132</v>
      </c>
    </row>
    <row r="4" spans="1:12" ht="13.8" thickBot="1" x14ac:dyDescent="0.25">
      <c r="A4" s="21" t="s">
        <v>1012</v>
      </c>
      <c r="B4" s="22">
        <v>2</v>
      </c>
      <c r="C4" s="26"/>
      <c r="D4" s="34" t="s">
        <v>114</v>
      </c>
      <c r="E4" s="135" t="s">
        <v>99</v>
      </c>
      <c r="F4" s="36">
        <v>1400</v>
      </c>
      <c r="G4" s="37"/>
      <c r="H4" s="38" t="s">
        <v>2568</v>
      </c>
      <c r="I4" s="57">
        <v>2</v>
      </c>
      <c r="J4" s="50" t="s">
        <v>22</v>
      </c>
      <c r="K4" s="40" t="s">
        <v>133</v>
      </c>
    </row>
    <row r="5" spans="1:12" x14ac:dyDescent="0.2">
      <c r="A5" s="21" t="s">
        <v>1013</v>
      </c>
      <c r="B5" s="22">
        <v>3</v>
      </c>
      <c r="C5" s="16"/>
      <c r="D5" s="34" t="s">
        <v>115</v>
      </c>
      <c r="E5" s="39" t="s">
        <v>5</v>
      </c>
      <c r="F5" s="40">
        <v>1200</v>
      </c>
      <c r="G5" s="41"/>
      <c r="H5" s="42" t="s">
        <v>140</v>
      </c>
      <c r="I5" s="58">
        <v>3</v>
      </c>
      <c r="J5" s="49" t="s">
        <v>9</v>
      </c>
      <c r="K5" s="55" t="s">
        <v>134</v>
      </c>
    </row>
    <row r="6" spans="1:12" x14ac:dyDescent="0.2">
      <c r="A6" s="21" t="s">
        <v>1014</v>
      </c>
      <c r="B6" s="22">
        <v>4</v>
      </c>
      <c r="C6" s="16"/>
      <c r="D6" s="34" t="s">
        <v>116</v>
      </c>
      <c r="E6" s="39" t="s">
        <v>6</v>
      </c>
      <c r="F6" s="40">
        <v>900</v>
      </c>
      <c r="G6" s="41"/>
      <c r="H6" s="42" t="s">
        <v>141</v>
      </c>
      <c r="I6" s="58">
        <v>4</v>
      </c>
      <c r="J6" s="49" t="s">
        <v>10</v>
      </c>
      <c r="K6" s="55" t="s">
        <v>135</v>
      </c>
    </row>
    <row r="7" spans="1:12" x14ac:dyDescent="0.2">
      <c r="A7" s="21" t="s">
        <v>1015</v>
      </c>
      <c r="B7" s="22">
        <v>5</v>
      </c>
      <c r="C7" s="16"/>
      <c r="D7" s="34" t="s">
        <v>117</v>
      </c>
      <c r="E7" s="39"/>
      <c r="F7" s="40"/>
      <c r="G7" s="41"/>
      <c r="H7" s="42" t="s">
        <v>142</v>
      </c>
      <c r="I7" s="58">
        <v>5</v>
      </c>
      <c r="J7" s="50" t="s">
        <v>21</v>
      </c>
      <c r="K7" s="55" t="s">
        <v>136</v>
      </c>
    </row>
    <row r="8" spans="1:12" x14ac:dyDescent="0.2">
      <c r="A8" s="21" t="s">
        <v>1016</v>
      </c>
      <c r="B8" s="22">
        <v>6</v>
      </c>
      <c r="C8" s="16"/>
      <c r="D8" s="34"/>
      <c r="E8" s="39"/>
      <c r="F8" s="40"/>
      <c r="G8" s="41"/>
      <c r="H8" s="42" t="s">
        <v>139</v>
      </c>
      <c r="I8" s="58">
        <v>2</v>
      </c>
      <c r="J8" s="49" t="s">
        <v>11</v>
      </c>
      <c r="K8" s="55" t="s">
        <v>137</v>
      </c>
    </row>
    <row r="9" spans="1:12" ht="13.8" thickBot="1" x14ac:dyDescent="0.25">
      <c r="A9" s="21" t="s">
        <v>1017</v>
      </c>
      <c r="B9" s="22">
        <v>7</v>
      </c>
      <c r="C9" s="16"/>
      <c r="D9" s="43"/>
      <c r="E9" s="44"/>
      <c r="F9" s="45"/>
      <c r="G9" s="46"/>
      <c r="H9" s="47" t="s">
        <v>140</v>
      </c>
      <c r="I9" s="43">
        <v>3</v>
      </c>
      <c r="J9" s="49" t="s">
        <v>12</v>
      </c>
      <c r="K9" s="55" t="s">
        <v>138</v>
      </c>
    </row>
    <row r="10" spans="1:12" ht="13.8" thickBot="1" x14ac:dyDescent="0.25">
      <c r="A10" s="21" t="s">
        <v>1018</v>
      </c>
      <c r="B10" s="22">
        <v>8</v>
      </c>
      <c r="C10" s="16"/>
      <c r="D10" s="16"/>
      <c r="E10" s="44"/>
      <c r="F10" s="45">
        <v>3000</v>
      </c>
      <c r="G10" s="46">
        <v>3000</v>
      </c>
      <c r="H10" s="92" t="s">
        <v>141</v>
      </c>
      <c r="I10" s="91">
        <v>4</v>
      </c>
      <c r="J10" s="51" t="s">
        <v>13</v>
      </c>
      <c r="K10" s="55" t="s">
        <v>1061</v>
      </c>
    </row>
    <row r="11" spans="1:12" x14ac:dyDescent="0.2">
      <c r="A11" s="21" t="s">
        <v>1019</v>
      </c>
      <c r="B11" s="22">
        <v>9</v>
      </c>
      <c r="C11" s="16"/>
      <c r="D11" s="16"/>
      <c r="E11" s="14"/>
      <c r="F11" s="14"/>
      <c r="G11" s="14"/>
      <c r="H11" s="14"/>
      <c r="I11" s="14"/>
      <c r="J11" s="52" t="s">
        <v>15</v>
      </c>
      <c r="K11" s="55" t="s">
        <v>1011</v>
      </c>
    </row>
    <row r="12" spans="1:12" x14ac:dyDescent="0.2">
      <c r="A12" s="21" t="s">
        <v>1020</v>
      </c>
      <c r="B12" s="22">
        <v>10</v>
      </c>
      <c r="C12" s="16"/>
      <c r="D12" s="16"/>
      <c r="E12" s="14" t="s">
        <v>1067</v>
      </c>
      <c r="F12" s="14">
        <v>1400</v>
      </c>
      <c r="G12" s="14"/>
      <c r="H12" s="14"/>
      <c r="I12" s="14"/>
      <c r="J12" s="52" t="s">
        <v>14</v>
      </c>
      <c r="K12" s="17"/>
    </row>
    <row r="13" spans="1:12" x14ac:dyDescent="0.2">
      <c r="A13" s="21" t="s">
        <v>1021</v>
      </c>
      <c r="B13" s="22">
        <v>11</v>
      </c>
      <c r="C13" s="16"/>
      <c r="D13" s="16"/>
      <c r="E13" s="14" t="s">
        <v>100</v>
      </c>
      <c r="F13" s="14">
        <v>1000</v>
      </c>
      <c r="G13" s="14"/>
      <c r="H13" s="14"/>
      <c r="I13" s="14"/>
      <c r="J13" s="53" t="s">
        <v>20</v>
      </c>
      <c r="K13" s="136" t="s">
        <v>2588</v>
      </c>
    </row>
    <row r="14" spans="1:12" x14ac:dyDescent="0.2">
      <c r="A14" s="21" t="s">
        <v>1022</v>
      </c>
      <c r="B14" s="22">
        <v>12</v>
      </c>
      <c r="C14" s="16"/>
      <c r="D14" s="16"/>
      <c r="E14" s="14" t="s">
        <v>101</v>
      </c>
      <c r="F14" s="14">
        <v>900</v>
      </c>
      <c r="G14" s="14"/>
      <c r="H14" s="14"/>
      <c r="I14" s="14"/>
      <c r="J14" s="52" t="s">
        <v>1009</v>
      </c>
      <c r="K14" s="17"/>
    </row>
    <row r="15" spans="1:12" x14ac:dyDescent="0.2">
      <c r="A15" s="21" t="s">
        <v>1023</v>
      </c>
      <c r="B15" s="22">
        <v>13</v>
      </c>
      <c r="C15" s="16"/>
      <c r="D15" s="16"/>
      <c r="E15" s="14" t="s">
        <v>1066</v>
      </c>
      <c r="F15" s="14">
        <v>500</v>
      </c>
      <c r="G15" s="14"/>
      <c r="H15" s="14"/>
      <c r="I15" s="14"/>
      <c r="J15" s="52" t="s">
        <v>1010</v>
      </c>
      <c r="K15" s="17"/>
    </row>
    <row r="16" spans="1:12" x14ac:dyDescent="0.2">
      <c r="A16" s="21" t="s">
        <v>104</v>
      </c>
      <c r="B16" s="22">
        <v>14</v>
      </c>
      <c r="C16" s="16"/>
      <c r="D16" s="16"/>
      <c r="E16" s="14" t="s">
        <v>7</v>
      </c>
      <c r="F16" s="14">
        <v>2000</v>
      </c>
      <c r="G16" s="14"/>
      <c r="H16" s="14"/>
      <c r="I16" s="14"/>
      <c r="J16" s="52" t="s">
        <v>16</v>
      </c>
      <c r="K16" s="17"/>
    </row>
    <row r="17" spans="1:11" x14ac:dyDescent="0.2">
      <c r="A17" s="21" t="s">
        <v>1024</v>
      </c>
      <c r="B17" s="22">
        <v>15</v>
      </c>
      <c r="C17" s="16"/>
      <c r="D17" s="16"/>
      <c r="E17" s="14"/>
      <c r="F17" s="14">
        <v>2000</v>
      </c>
      <c r="G17" s="14"/>
      <c r="H17" s="14"/>
      <c r="I17" s="14"/>
      <c r="J17" s="52" t="s">
        <v>17</v>
      </c>
      <c r="K17" s="17"/>
    </row>
    <row r="18" spans="1:11" x14ac:dyDescent="0.2">
      <c r="A18" s="21" t="s">
        <v>1025</v>
      </c>
      <c r="B18" s="22">
        <v>16</v>
      </c>
      <c r="C18" s="16"/>
      <c r="D18" s="16"/>
      <c r="E18" s="14"/>
      <c r="F18" s="14"/>
      <c r="G18" s="14"/>
      <c r="H18" s="14"/>
      <c r="I18" s="14"/>
      <c r="J18" s="52" t="s">
        <v>1566</v>
      </c>
      <c r="K18" s="17"/>
    </row>
    <row r="19" spans="1:11" x14ac:dyDescent="0.2">
      <c r="A19" s="21" t="s">
        <v>1026</v>
      </c>
      <c r="B19" s="22">
        <v>17</v>
      </c>
      <c r="C19" s="16"/>
      <c r="D19" s="16"/>
      <c r="E19" s="35" t="s">
        <v>99</v>
      </c>
      <c r="F19" s="14"/>
      <c r="G19" s="14"/>
      <c r="H19" s="14"/>
      <c r="I19" s="14"/>
      <c r="J19" s="52" t="s">
        <v>1068</v>
      </c>
      <c r="K19" s="17"/>
    </row>
    <row r="20" spans="1:11" x14ac:dyDescent="0.2">
      <c r="A20" s="21" t="s">
        <v>1027</v>
      </c>
      <c r="B20" s="22">
        <v>18</v>
      </c>
      <c r="C20" s="16"/>
      <c r="D20" s="16"/>
      <c r="E20" s="39" t="s">
        <v>6</v>
      </c>
      <c r="F20" s="14"/>
      <c r="G20" s="14"/>
      <c r="H20" s="14"/>
      <c r="I20" s="14"/>
      <c r="J20" s="52" t="s">
        <v>18</v>
      </c>
      <c r="K20" s="17"/>
    </row>
    <row r="21" spans="1:11" ht="13.8" thickBot="1" x14ac:dyDescent="0.25">
      <c r="A21" s="21" t="s">
        <v>1028</v>
      </c>
      <c r="B21" s="22">
        <v>19</v>
      </c>
      <c r="C21" s="16"/>
      <c r="D21" s="16"/>
      <c r="E21" s="14"/>
      <c r="F21" s="14"/>
      <c r="G21" s="14"/>
      <c r="H21" s="14"/>
      <c r="I21" s="14"/>
      <c r="J21" s="54" t="s">
        <v>19</v>
      </c>
      <c r="K21" s="15"/>
    </row>
    <row r="22" spans="1:11" x14ac:dyDescent="0.2">
      <c r="A22" s="21" t="s">
        <v>1029</v>
      </c>
      <c r="B22" s="22">
        <v>20</v>
      </c>
      <c r="C22" s="16"/>
      <c r="D22" s="16"/>
      <c r="E22" s="14"/>
      <c r="F22" s="14"/>
      <c r="G22" s="14"/>
      <c r="H22" s="14"/>
      <c r="I22" s="14"/>
      <c r="J22" s="15"/>
      <c r="K22" s="13"/>
    </row>
    <row r="23" spans="1:11" x14ac:dyDescent="0.2">
      <c r="A23" s="21" t="s">
        <v>1030</v>
      </c>
      <c r="B23" s="22">
        <v>21</v>
      </c>
      <c r="C23" s="16"/>
      <c r="D23" s="16"/>
      <c r="E23" s="14"/>
      <c r="F23" s="14"/>
      <c r="G23" s="14"/>
      <c r="H23" s="14"/>
      <c r="I23" s="14"/>
      <c r="J23" s="15"/>
      <c r="K23" s="13"/>
    </row>
    <row r="24" spans="1:11" x14ac:dyDescent="0.2">
      <c r="A24" s="21" t="s">
        <v>1031</v>
      </c>
      <c r="B24" s="22">
        <v>22</v>
      </c>
      <c r="C24" s="16"/>
      <c r="D24" s="16"/>
      <c r="E24" s="14"/>
      <c r="F24" s="14"/>
      <c r="G24" s="14"/>
      <c r="H24" s="14"/>
      <c r="I24" s="14"/>
      <c r="J24" s="15"/>
      <c r="K24" s="13"/>
    </row>
    <row r="25" spans="1:11" x14ac:dyDescent="0.2">
      <c r="A25" s="21" t="s">
        <v>1032</v>
      </c>
      <c r="B25" s="22">
        <v>23</v>
      </c>
      <c r="C25" s="16"/>
      <c r="D25" s="16"/>
      <c r="E25" s="14"/>
      <c r="F25" s="14"/>
      <c r="G25" s="14"/>
      <c r="H25" s="14"/>
      <c r="I25" s="14"/>
      <c r="J25" s="15"/>
      <c r="K25" s="13"/>
    </row>
    <row r="26" spans="1:11" x14ac:dyDescent="0.2">
      <c r="A26" s="21" t="s">
        <v>1033</v>
      </c>
      <c r="B26" s="22">
        <v>24</v>
      </c>
      <c r="C26" s="16"/>
      <c r="D26" s="13"/>
      <c r="E26" s="13"/>
      <c r="F26" s="13"/>
      <c r="G26" s="13"/>
      <c r="H26" s="13"/>
      <c r="I26" s="13"/>
      <c r="J26" s="13"/>
      <c r="K26" s="13"/>
    </row>
    <row r="27" spans="1:11" x14ac:dyDescent="0.2">
      <c r="A27" s="21" t="s">
        <v>1034</v>
      </c>
      <c r="B27" s="22">
        <v>25</v>
      </c>
      <c r="C27" s="16"/>
      <c r="D27" s="13"/>
      <c r="E27" s="13"/>
      <c r="F27" s="13"/>
      <c r="G27" s="13"/>
      <c r="H27" s="13"/>
      <c r="I27" s="13"/>
      <c r="J27" s="13"/>
      <c r="K27" s="13"/>
    </row>
    <row r="28" spans="1:11" x14ac:dyDescent="0.2">
      <c r="A28" s="21" t="s">
        <v>1035</v>
      </c>
      <c r="B28" s="22">
        <v>26</v>
      </c>
      <c r="C28" s="16"/>
      <c r="D28" s="13"/>
      <c r="E28" s="13"/>
      <c r="F28" s="13"/>
      <c r="G28" s="13"/>
      <c r="H28" s="13"/>
      <c r="I28" s="13"/>
      <c r="J28" s="13"/>
      <c r="K28" s="13"/>
    </row>
    <row r="29" spans="1:11" x14ac:dyDescent="0.2">
      <c r="A29" s="21" t="s">
        <v>1036</v>
      </c>
      <c r="B29" s="22">
        <v>27</v>
      </c>
      <c r="C29" s="16"/>
      <c r="D29" s="13"/>
      <c r="E29" s="13"/>
      <c r="F29" s="13"/>
      <c r="G29" s="13"/>
      <c r="H29" s="13"/>
      <c r="I29" s="13"/>
      <c r="J29" s="13"/>
      <c r="K29" s="13"/>
    </row>
    <row r="30" spans="1:11" x14ac:dyDescent="0.2">
      <c r="A30" s="21" t="s">
        <v>1037</v>
      </c>
      <c r="B30" s="22">
        <v>28</v>
      </c>
      <c r="C30" s="16"/>
      <c r="D30" s="13"/>
      <c r="E30" s="13"/>
      <c r="F30" s="13"/>
      <c r="G30" s="13"/>
      <c r="H30" s="13"/>
      <c r="I30" s="13"/>
      <c r="J30" s="13"/>
      <c r="K30" s="13"/>
    </row>
    <row r="31" spans="1:11" x14ac:dyDescent="0.2">
      <c r="A31" s="21" t="s">
        <v>1038</v>
      </c>
      <c r="B31" s="22">
        <v>29</v>
      </c>
      <c r="C31" s="16"/>
      <c r="D31" s="13"/>
      <c r="E31" s="13"/>
      <c r="F31" s="13"/>
      <c r="G31" s="13"/>
      <c r="H31" s="13"/>
      <c r="I31" s="13"/>
      <c r="J31" s="13"/>
      <c r="K31" s="13"/>
    </row>
    <row r="32" spans="1:11" x14ac:dyDescent="0.2">
      <c r="A32" s="21" t="s">
        <v>105</v>
      </c>
      <c r="B32" s="22">
        <v>30</v>
      </c>
      <c r="C32" s="16"/>
      <c r="D32" s="13"/>
      <c r="E32" s="13"/>
      <c r="F32" s="13"/>
      <c r="G32" s="13"/>
      <c r="H32" s="13"/>
      <c r="I32" s="13"/>
      <c r="J32" s="13"/>
      <c r="K32" s="13"/>
    </row>
    <row r="33" spans="1:11" x14ac:dyDescent="0.2">
      <c r="A33" s="21" t="s">
        <v>1039</v>
      </c>
      <c r="B33" s="22">
        <v>31</v>
      </c>
      <c r="C33" s="16"/>
      <c r="D33" s="13"/>
      <c r="E33" s="13"/>
      <c r="F33" s="13"/>
      <c r="G33" s="13"/>
      <c r="H33" s="13"/>
      <c r="I33" s="13"/>
      <c r="J33" s="13"/>
      <c r="K33" s="13"/>
    </row>
    <row r="34" spans="1:11" x14ac:dyDescent="0.2">
      <c r="A34" s="21" t="s">
        <v>1040</v>
      </c>
      <c r="B34" s="22">
        <v>32</v>
      </c>
      <c r="C34" s="16"/>
      <c r="D34" s="13"/>
      <c r="E34" s="13"/>
      <c r="F34" s="13"/>
      <c r="G34" s="13"/>
      <c r="H34" s="13"/>
      <c r="I34" s="13"/>
      <c r="J34" s="13"/>
      <c r="K34" s="13"/>
    </row>
    <row r="35" spans="1:11" x14ac:dyDescent="0.2">
      <c r="A35" s="21" t="s">
        <v>1041</v>
      </c>
      <c r="B35" s="22">
        <v>33</v>
      </c>
      <c r="C35" s="16"/>
      <c r="D35" s="13"/>
      <c r="E35" s="13"/>
      <c r="F35" s="13"/>
      <c r="G35" s="13"/>
      <c r="H35" s="13"/>
      <c r="I35" s="13"/>
      <c r="J35" s="13"/>
      <c r="K35" s="13"/>
    </row>
    <row r="36" spans="1:11" x14ac:dyDescent="0.2">
      <c r="A36" s="21" t="s">
        <v>1042</v>
      </c>
      <c r="B36" s="22">
        <v>34</v>
      </c>
      <c r="C36" s="16"/>
      <c r="D36" s="13"/>
      <c r="E36" s="13"/>
      <c r="F36" s="13"/>
      <c r="G36" s="13"/>
      <c r="H36" s="13"/>
      <c r="I36" s="13"/>
      <c r="J36" s="13"/>
      <c r="K36" s="13"/>
    </row>
    <row r="37" spans="1:11" x14ac:dyDescent="0.2">
      <c r="A37" s="21" t="s">
        <v>1043</v>
      </c>
      <c r="B37" s="22">
        <v>35</v>
      </c>
      <c r="C37" s="16"/>
      <c r="D37" s="13"/>
      <c r="E37" s="13"/>
      <c r="F37" s="13"/>
      <c r="G37" s="13"/>
      <c r="H37" s="13"/>
      <c r="I37" s="13"/>
      <c r="J37" s="13"/>
      <c r="K37" s="13"/>
    </row>
    <row r="38" spans="1:11" x14ac:dyDescent="0.2">
      <c r="A38" s="21" t="s">
        <v>1044</v>
      </c>
      <c r="B38" s="22">
        <v>36</v>
      </c>
      <c r="C38" s="16"/>
      <c r="D38" s="13"/>
      <c r="E38" s="13"/>
      <c r="F38" s="13"/>
      <c r="G38" s="13"/>
      <c r="H38" s="13"/>
      <c r="I38" s="13"/>
      <c r="J38" s="13"/>
      <c r="K38" s="13"/>
    </row>
    <row r="39" spans="1:11" x14ac:dyDescent="0.2">
      <c r="A39" s="21" t="s">
        <v>1045</v>
      </c>
      <c r="B39" s="22">
        <v>37</v>
      </c>
      <c r="C39" s="16"/>
      <c r="D39" s="13"/>
      <c r="E39" s="13"/>
      <c r="F39" s="13"/>
      <c r="G39" s="13"/>
      <c r="H39" s="13"/>
      <c r="I39" s="13"/>
      <c r="J39" s="13"/>
      <c r="K39" s="13"/>
    </row>
    <row r="40" spans="1:11" x14ac:dyDescent="0.2">
      <c r="A40" s="21" t="s">
        <v>1046</v>
      </c>
      <c r="B40" s="22">
        <v>38</v>
      </c>
      <c r="C40" s="16"/>
      <c r="D40" s="13"/>
      <c r="E40" s="13"/>
      <c r="F40" s="13"/>
      <c r="G40" s="13"/>
      <c r="H40" s="13"/>
      <c r="I40" s="13"/>
      <c r="J40" s="13"/>
      <c r="K40" s="13"/>
    </row>
    <row r="41" spans="1:11" x14ac:dyDescent="0.2">
      <c r="A41" s="21" t="s">
        <v>1047</v>
      </c>
      <c r="B41" s="22">
        <v>39</v>
      </c>
      <c r="C41" s="16"/>
      <c r="D41" s="13"/>
      <c r="E41" s="13"/>
      <c r="F41" s="13"/>
      <c r="G41" s="13"/>
      <c r="H41" s="13"/>
      <c r="I41" s="13"/>
      <c r="J41" s="13"/>
      <c r="K41" s="13"/>
    </row>
    <row r="42" spans="1:11" x14ac:dyDescent="0.2">
      <c r="A42" s="21" t="s">
        <v>1048</v>
      </c>
      <c r="B42" s="22">
        <v>40</v>
      </c>
      <c r="C42" s="16"/>
      <c r="D42" s="13"/>
      <c r="E42" s="13"/>
      <c r="F42" s="13"/>
      <c r="G42" s="13"/>
      <c r="H42" s="13"/>
      <c r="I42" s="13"/>
      <c r="J42" s="13"/>
      <c r="K42" s="13"/>
    </row>
    <row r="43" spans="1:11" x14ac:dyDescent="0.2">
      <c r="A43" s="21" t="s">
        <v>1049</v>
      </c>
      <c r="B43" s="22">
        <v>41</v>
      </c>
      <c r="C43" s="16"/>
      <c r="D43" s="13"/>
      <c r="E43" s="13"/>
      <c r="F43" s="13"/>
      <c r="G43" s="13"/>
      <c r="H43" s="13"/>
      <c r="I43" s="13"/>
      <c r="J43" s="13"/>
      <c r="K43" s="13"/>
    </row>
    <row r="44" spans="1:11" x14ac:dyDescent="0.2">
      <c r="A44" s="21" t="s">
        <v>1050</v>
      </c>
      <c r="B44" s="22">
        <v>42</v>
      </c>
      <c r="C44" s="16"/>
      <c r="D44" s="13"/>
      <c r="E44" s="13"/>
      <c r="F44" s="13"/>
      <c r="G44" s="13"/>
      <c r="H44" s="13"/>
      <c r="I44" s="13"/>
      <c r="J44" s="13"/>
      <c r="K44" s="13"/>
    </row>
    <row r="45" spans="1:11" x14ac:dyDescent="0.2">
      <c r="A45" s="21" t="s">
        <v>1051</v>
      </c>
      <c r="B45" s="22">
        <v>43</v>
      </c>
      <c r="C45" s="16"/>
      <c r="D45" s="13"/>
      <c r="E45" s="13"/>
      <c r="F45" s="13"/>
      <c r="G45" s="13"/>
      <c r="H45" s="13"/>
      <c r="I45" s="13"/>
      <c r="J45" s="13"/>
      <c r="K45" s="13"/>
    </row>
    <row r="46" spans="1:11" x14ac:dyDescent="0.2">
      <c r="A46" s="21" t="s">
        <v>1052</v>
      </c>
      <c r="B46" s="22">
        <v>44</v>
      </c>
      <c r="C46" s="16"/>
      <c r="D46" s="13"/>
      <c r="E46" s="13"/>
      <c r="F46" s="13"/>
      <c r="G46" s="13"/>
      <c r="H46" s="13"/>
      <c r="I46" s="13"/>
      <c r="J46" s="13"/>
      <c r="K46" s="13"/>
    </row>
    <row r="47" spans="1:11" x14ac:dyDescent="0.2">
      <c r="A47" s="21" t="s">
        <v>1053</v>
      </c>
      <c r="B47" s="22">
        <v>45</v>
      </c>
      <c r="C47" s="16"/>
      <c r="D47" s="13"/>
      <c r="E47" s="13"/>
      <c r="F47" s="13"/>
      <c r="G47" s="13"/>
      <c r="H47" s="13"/>
      <c r="I47" s="13"/>
      <c r="J47" s="13"/>
      <c r="K47" s="13"/>
    </row>
    <row r="48" spans="1:11" x14ac:dyDescent="0.2">
      <c r="A48" s="21" t="s">
        <v>106</v>
      </c>
      <c r="B48" s="22">
        <v>46</v>
      </c>
      <c r="C48" s="16"/>
      <c r="D48" s="13"/>
      <c r="E48" s="13"/>
      <c r="F48" s="13"/>
      <c r="G48" s="13"/>
      <c r="H48" s="13"/>
      <c r="I48" s="13"/>
      <c r="J48" s="13"/>
      <c r="K48" s="13"/>
    </row>
    <row r="49" spans="1:11" x14ac:dyDescent="0.2">
      <c r="A49" s="21" t="s">
        <v>1054</v>
      </c>
      <c r="B49" s="22">
        <v>47</v>
      </c>
      <c r="C49" s="16"/>
      <c r="D49" s="13"/>
      <c r="E49" s="13"/>
      <c r="F49" s="13"/>
      <c r="G49" s="13"/>
      <c r="H49" s="13"/>
      <c r="I49" s="13"/>
      <c r="J49" s="13"/>
      <c r="K49" s="13"/>
    </row>
    <row r="50" spans="1:11" x14ac:dyDescent="0.2">
      <c r="A50" s="21" t="s">
        <v>1055</v>
      </c>
      <c r="B50" s="22">
        <v>48</v>
      </c>
      <c r="C50" s="16"/>
      <c r="D50" s="13"/>
      <c r="E50" s="13"/>
      <c r="F50" s="13"/>
      <c r="G50" s="13"/>
      <c r="H50" s="13"/>
      <c r="I50" s="13"/>
      <c r="J50" s="13"/>
      <c r="K50" s="13"/>
    </row>
    <row r="51" spans="1:11" ht="13.8" thickBot="1" x14ac:dyDescent="0.25">
      <c r="A51" s="23" t="s">
        <v>1056</v>
      </c>
      <c r="B51" s="24">
        <v>49</v>
      </c>
      <c r="C51" s="16"/>
      <c r="D51" s="13"/>
      <c r="E51" s="13"/>
      <c r="F51" s="13"/>
      <c r="G51" s="13"/>
      <c r="H51" s="13"/>
      <c r="I51" s="13"/>
      <c r="J51" s="13"/>
      <c r="K51" s="13"/>
    </row>
  </sheetData>
  <sheetProtection algorithmName="SHA-512" hashValue="Lc+wKhaLkoqMDQZ4p2etcSHV+ltW3lRrS2i+Cgqwe0GoByzrD29Seg7gd1I3bpU8UM6zHmguNKJSkXUpdNLqYg==" saltValue="yx0Hr+W+PanMZXi7WeVQ+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51" zoomScaleNormal="140" workbookViewId="0">
      <selection activeCell="H66" sqref="H6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1003</v>
      </c>
      <c r="H1" s="146"/>
      <c r="I1" s="146"/>
      <c r="J1" s="146"/>
      <c r="K1" s="74"/>
    </row>
    <row r="2" spans="1:30" x14ac:dyDescent="0.2">
      <c r="B2" s="112">
        <f>申込一覧表!S5</f>
        <v>0</v>
      </c>
      <c r="C2">
        <f>申込一覧表!S6</f>
        <v>0</v>
      </c>
      <c r="D2">
        <f>申込一覧表!S7</f>
        <v>0</v>
      </c>
      <c r="G2" s="67"/>
      <c r="H2" s="70" t="s">
        <v>1004</v>
      </c>
      <c r="I2" s="70" t="s">
        <v>5</v>
      </c>
      <c r="J2" s="70" t="s">
        <v>6</v>
      </c>
      <c r="K2" s="70" t="s">
        <v>7</v>
      </c>
      <c r="M2" s="107" t="s">
        <v>1526</v>
      </c>
      <c r="N2" s="107" t="s">
        <v>1527</v>
      </c>
      <c r="P2" s="147" t="s">
        <v>1528</v>
      </c>
      <c r="Q2" s="147" t="s">
        <v>1529</v>
      </c>
      <c r="R2" s="147" t="s">
        <v>1530</v>
      </c>
    </row>
    <row r="3" spans="1:30" x14ac:dyDescent="0.2">
      <c r="A3">
        <v>1</v>
      </c>
      <c r="B3" s="13" t="e">
        <f>VLOOKUP(A3,$G$3:$K$202,申込一覧表!$A$2,FALSE)</f>
        <v>#REF!</v>
      </c>
      <c r="C3" s="13"/>
      <c r="D3" s="13"/>
      <c r="G3" s="68">
        <v>1</v>
      </c>
      <c r="H3" s="69" t="s">
        <v>2619</v>
      </c>
      <c r="I3" s="66" t="s">
        <v>1531</v>
      </c>
      <c r="J3" s="133" t="s">
        <v>2620</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2">
      <c r="A4">
        <v>2</v>
      </c>
      <c r="B4" s="13" t="e">
        <f>VLOOKUP(A4,$G$3:$K$202,申込一覧表!$A$2,FALSE)</f>
        <v>#REF!</v>
      </c>
      <c r="C4" s="13"/>
      <c r="D4" s="13"/>
      <c r="G4" s="68">
        <v>2</v>
      </c>
      <c r="H4" s="69" t="s">
        <v>2621</v>
      </c>
      <c r="I4" s="66" t="s">
        <v>880</v>
      </c>
      <c r="J4" s="133" t="s">
        <v>2622</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2">
      <c r="A5">
        <v>3</v>
      </c>
      <c r="B5" s="13" t="e">
        <f>VLOOKUP(A5,$G$3:$K$202,申込一覧表!$A$2,FALSE)</f>
        <v>#REF!</v>
      </c>
      <c r="C5" s="13"/>
      <c r="D5" s="13"/>
      <c r="G5" s="68">
        <v>3</v>
      </c>
      <c r="H5" s="69" t="s">
        <v>2623</v>
      </c>
      <c r="I5" s="66" t="s">
        <v>881</v>
      </c>
      <c r="J5" s="69" t="s">
        <v>2624</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2">
      <c r="A6">
        <v>4</v>
      </c>
      <c r="B6" s="13" t="e">
        <f>VLOOKUP(A6,$G$3:$K$202,申込一覧表!$A$2,FALSE)</f>
        <v>#REF!</v>
      </c>
      <c r="C6" s="13"/>
      <c r="D6" s="13"/>
      <c r="G6" s="68">
        <v>4</v>
      </c>
      <c r="H6" s="69" t="s">
        <v>2625</v>
      </c>
      <c r="I6" s="66" t="s">
        <v>882</v>
      </c>
      <c r="J6" s="69" t="s">
        <v>2626</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2">
      <c r="A7">
        <v>5</v>
      </c>
      <c r="B7" s="13" t="e">
        <f>VLOOKUP(A7,$G$3:$K$202,申込一覧表!$A$2,FALSE)</f>
        <v>#REF!</v>
      </c>
      <c r="C7" s="13"/>
      <c r="D7" s="13"/>
      <c r="G7" s="68">
        <v>5</v>
      </c>
      <c r="H7" s="69" t="s">
        <v>2627</v>
      </c>
      <c r="I7" s="66" t="s">
        <v>883</v>
      </c>
      <c r="J7" s="69" t="s">
        <v>2628</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2">
      <c r="A8">
        <v>6</v>
      </c>
      <c r="B8" s="13" t="e">
        <f>VLOOKUP(A8,$G$3:$K$202,申込一覧表!$A$2,FALSE)</f>
        <v>#REF!</v>
      </c>
      <c r="C8" s="13"/>
      <c r="D8" s="13"/>
      <c r="G8" s="68">
        <v>6</v>
      </c>
      <c r="H8" s="69" t="s">
        <v>2629</v>
      </c>
      <c r="I8" s="66" t="s">
        <v>884</v>
      </c>
      <c r="J8" s="69" t="s">
        <v>2630</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2">
      <c r="A9">
        <v>7</v>
      </c>
      <c r="B9" s="13" t="e">
        <f>VLOOKUP(A9,$G$3:$K$202,申込一覧表!$A$2,FALSE)</f>
        <v>#REF!</v>
      </c>
      <c r="C9" s="13"/>
      <c r="D9" s="13"/>
      <c r="G9" s="68">
        <v>7</v>
      </c>
      <c r="H9" s="69" t="s">
        <v>2631</v>
      </c>
      <c r="I9" s="66" t="s">
        <v>885</v>
      </c>
      <c r="J9" s="69" t="s">
        <v>2632</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2">
      <c r="A10">
        <v>8</v>
      </c>
      <c r="B10" s="13" t="e">
        <f>VLOOKUP(A10,$G$3:$K$202,申込一覧表!$A$2,FALSE)</f>
        <v>#REF!</v>
      </c>
      <c r="C10" s="13"/>
      <c r="D10" s="13"/>
      <c r="G10" s="68">
        <v>8</v>
      </c>
      <c r="H10" s="69" t="s">
        <v>2633</v>
      </c>
      <c r="I10" s="66" t="s">
        <v>886</v>
      </c>
      <c r="J10" s="69" t="s">
        <v>2634</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2">
      <c r="A11">
        <v>9</v>
      </c>
      <c r="B11" s="13" t="e">
        <f>VLOOKUP(A11,$G$3:$K$202,申込一覧表!$A$2,FALSE)</f>
        <v>#REF!</v>
      </c>
      <c r="C11" s="13"/>
      <c r="D11" s="13"/>
      <c r="G11" s="68">
        <v>9</v>
      </c>
      <c r="H11" s="69" t="s">
        <v>2569</v>
      </c>
      <c r="I11" s="66" t="s">
        <v>887</v>
      </c>
      <c r="J11" s="69" t="s">
        <v>2635</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2">
      <c r="A12">
        <v>10</v>
      </c>
      <c r="B12" s="13" t="e">
        <f>VLOOKUP(A12,$G$3:$K$202,申込一覧表!$A$2,FALSE)</f>
        <v>#REF!</v>
      </c>
      <c r="C12" s="13"/>
      <c r="D12" s="13"/>
      <c r="G12" s="68">
        <v>10</v>
      </c>
      <c r="H12" s="69" t="s">
        <v>2636</v>
      </c>
      <c r="I12" s="66" t="s">
        <v>888</v>
      </c>
      <c r="J12" s="69" t="s">
        <v>2637</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2">
      <c r="A13">
        <v>11</v>
      </c>
      <c r="B13" s="13" t="e">
        <f>VLOOKUP(A13,$G$3:$K$202,申込一覧表!$A$2,FALSE)</f>
        <v>#REF!</v>
      </c>
      <c r="C13" s="13"/>
      <c r="D13" s="13"/>
      <c r="G13" s="68">
        <v>11</v>
      </c>
      <c r="H13" s="69" t="s">
        <v>2638</v>
      </c>
      <c r="I13" s="66" t="s">
        <v>889</v>
      </c>
      <c r="J13" s="69" t="s">
        <v>2639</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2">
      <c r="A14">
        <v>12</v>
      </c>
      <c r="B14" s="13" t="e">
        <f>VLOOKUP(A14,$G$3:$K$202,申込一覧表!$A$2,FALSE)</f>
        <v>#REF!</v>
      </c>
      <c r="C14" s="13"/>
      <c r="D14" s="13"/>
      <c r="G14" s="68">
        <v>12</v>
      </c>
      <c r="H14" s="69" t="s">
        <v>2640</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2">
      <c r="A15">
        <v>13</v>
      </c>
      <c r="B15" s="13" t="e">
        <f>VLOOKUP(A15,$G$3:$K$202,申込一覧表!$A$2,FALSE)</f>
        <v>#REF!</v>
      </c>
      <c r="C15" s="13"/>
      <c r="D15" s="13"/>
      <c r="G15" s="68">
        <v>13</v>
      </c>
      <c r="H15" s="69" t="s">
        <v>2641</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2">
      <c r="A16">
        <v>14</v>
      </c>
      <c r="B16" s="13" t="e">
        <f>VLOOKUP(A16,$G$3:$K$202,申込一覧表!$A$2,FALSE)</f>
        <v>#REF!</v>
      </c>
      <c r="C16" s="13"/>
      <c r="D16" s="13"/>
      <c r="G16" s="68">
        <v>14</v>
      </c>
      <c r="H16" s="69" t="s">
        <v>2642</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2">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2">
      <c r="A18">
        <v>16</v>
      </c>
      <c r="B18" s="13" t="e">
        <f>VLOOKUP(A18,$G$3:$K$202,申込一覧表!$A$2,FALSE)</f>
        <v>#REF!</v>
      </c>
      <c r="C18" s="13"/>
      <c r="D18" s="13"/>
      <c r="G18" s="68">
        <v>16</v>
      </c>
      <c r="H18" s="69" t="s">
        <v>2643</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2">
      <c r="A19">
        <v>17</v>
      </c>
      <c r="B19" s="13" t="e">
        <f>VLOOKUP(A19,$G$3:$K$202,申込一覧表!$A$2,FALSE)</f>
        <v>#REF!</v>
      </c>
      <c r="C19" s="13"/>
      <c r="D19" s="13"/>
      <c r="G19" s="68">
        <v>17</v>
      </c>
      <c r="H19" s="69" t="s">
        <v>2644</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2">
      <c r="A20">
        <v>18</v>
      </c>
      <c r="B20" s="13" t="e">
        <f>VLOOKUP(A20,$G$3:$K$202,申込一覧表!$A$2,FALSE)</f>
        <v>#REF!</v>
      </c>
      <c r="C20" s="13"/>
      <c r="D20" s="13"/>
      <c r="G20" s="68">
        <v>18</v>
      </c>
      <c r="H20" s="69" t="s">
        <v>2645</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2">
      <c r="A21">
        <v>19</v>
      </c>
      <c r="B21" s="13" t="e">
        <f>VLOOKUP(A21,$G$3:$K$202,申込一覧表!$A$2,FALSE)</f>
        <v>#REF!</v>
      </c>
      <c r="C21" s="13"/>
      <c r="D21" s="13"/>
      <c r="G21" s="68">
        <v>19</v>
      </c>
      <c r="H21" s="69" t="s">
        <v>2646</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2">
      <c r="A22">
        <v>20</v>
      </c>
      <c r="B22" s="13" t="e">
        <f>VLOOKUP(A22,$G$3:$K$202,申込一覧表!$A$2,FALSE)</f>
        <v>#REF!</v>
      </c>
      <c r="C22" s="13"/>
      <c r="D22" s="13"/>
      <c r="G22" s="68">
        <v>20</v>
      </c>
      <c r="H22" s="69" t="s">
        <v>2647</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2">
      <c r="A23">
        <v>21</v>
      </c>
      <c r="B23" s="13" t="e">
        <f>VLOOKUP(A23,$G$3:$K$202,申込一覧表!$A$2,FALSE)</f>
        <v>#REF!</v>
      </c>
      <c r="C23" s="13"/>
      <c r="D23" s="13"/>
      <c r="G23" s="68">
        <v>21</v>
      </c>
      <c r="H23" s="69" t="s">
        <v>2648</v>
      </c>
      <c r="I23" s="66" t="s">
        <v>2567</v>
      </c>
      <c r="J23" s="69" t="s">
        <v>1345</v>
      </c>
      <c r="K23" s="69" t="s">
        <v>1124</v>
      </c>
      <c r="M23">
        <v>273166</v>
      </c>
      <c r="N23" t="s">
        <v>2391</v>
      </c>
      <c r="O23" t="s">
        <v>2439</v>
      </c>
      <c r="P23" t="s">
        <v>2567</v>
      </c>
      <c r="Q23" t="s">
        <v>2692</v>
      </c>
      <c r="R23" t="s">
        <v>2693</v>
      </c>
      <c r="T23">
        <v>243143</v>
      </c>
      <c r="U23" t="s">
        <v>186</v>
      </c>
      <c r="V23" t="s">
        <v>2439</v>
      </c>
      <c r="W23" t="s">
        <v>2473</v>
      </c>
      <c r="X23" t="s">
        <v>2424</v>
      </c>
      <c r="Y23" t="s">
        <v>340</v>
      </c>
      <c r="AA23" t="s">
        <v>2501</v>
      </c>
      <c r="AB23">
        <v>21</v>
      </c>
      <c r="AC23" t="s">
        <v>2457</v>
      </c>
      <c r="AD23" t="s">
        <v>2391</v>
      </c>
    </row>
    <row r="24" spans="1:30" x14ac:dyDescent="0.2">
      <c r="A24">
        <v>22</v>
      </c>
      <c r="B24" s="13" t="e">
        <f>VLOOKUP(A24,$G$3:$K$202,申込一覧表!$A$2,FALSE)</f>
        <v>#REF!</v>
      </c>
      <c r="C24" s="13"/>
      <c r="D24" s="13"/>
      <c r="G24" s="68">
        <v>22</v>
      </c>
      <c r="H24" s="69" t="s">
        <v>2649</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2">
      <c r="A25">
        <v>23</v>
      </c>
      <c r="B25" s="13" t="e">
        <f>VLOOKUP(A25,$G$3:$K$202,申込一覧表!$A$2,FALSE)</f>
        <v>#REF!</v>
      </c>
      <c r="C25" s="13"/>
      <c r="D25" s="13"/>
      <c r="G25" s="68">
        <v>23</v>
      </c>
      <c r="H25" s="69" t="s">
        <v>2650</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2">
      <c r="A26">
        <v>24</v>
      </c>
      <c r="B26" s="13" t="e">
        <f>VLOOKUP(A26,$G$3:$K$202,申込一覧表!$A$2,FALSE)</f>
        <v>#REF!</v>
      </c>
      <c r="C26" s="13"/>
      <c r="D26" s="13"/>
      <c r="G26" s="68">
        <v>24</v>
      </c>
      <c r="H26" s="69" t="s">
        <v>2651</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2">
      <c r="A27">
        <v>25</v>
      </c>
      <c r="B27" s="13" t="e">
        <f>VLOOKUP(A27,$G$3:$K$202,申込一覧表!$A$2,FALSE)</f>
        <v>#REF!</v>
      </c>
      <c r="C27" s="13"/>
      <c r="D27" s="13"/>
      <c r="G27" s="68">
        <v>25</v>
      </c>
      <c r="H27" s="69" t="s">
        <v>2652</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2">
      <c r="A28">
        <v>26</v>
      </c>
      <c r="B28" s="13" t="e">
        <f>VLOOKUP(A28,$G$3:$K$202,申込一覧表!$A$2,FALSE)</f>
        <v>#REF!</v>
      </c>
      <c r="C28" s="13"/>
      <c r="D28" s="13"/>
      <c r="G28" s="68">
        <v>26</v>
      </c>
      <c r="H28" s="69" t="s">
        <v>2653</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2">
      <c r="A29">
        <v>27</v>
      </c>
      <c r="B29" s="13" t="e">
        <f>VLOOKUP(A29,$G$3:$K$202,申込一覧表!$A$2,FALSE)</f>
        <v>#REF!</v>
      </c>
      <c r="C29" s="13"/>
      <c r="D29" s="13"/>
      <c r="G29" s="68">
        <v>27</v>
      </c>
      <c r="H29" s="69" t="s">
        <v>2654</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2">
      <c r="A30">
        <v>28</v>
      </c>
      <c r="B30" s="13" t="e">
        <f>VLOOKUP(A30,$G$3:$K$202,申込一覧表!$A$2,FALSE)</f>
        <v>#REF!</v>
      </c>
      <c r="C30" s="13"/>
      <c r="D30" s="13"/>
      <c r="G30" s="68">
        <v>28</v>
      </c>
      <c r="H30" s="69" t="s">
        <v>2655</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2">
      <c r="A31">
        <v>29</v>
      </c>
      <c r="B31" s="13" t="e">
        <f>VLOOKUP(A31,$G$3:$K$202,申込一覧表!$A$2,FALSE)</f>
        <v>#REF!</v>
      </c>
      <c r="C31" s="13"/>
      <c r="D31" s="13"/>
      <c r="G31" s="68">
        <v>29</v>
      </c>
      <c r="H31" s="69" t="s">
        <v>2656</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2">
      <c r="A32">
        <v>30</v>
      </c>
      <c r="B32" s="13" t="e">
        <f>VLOOKUP(A32,$G$3:$K$202,申込一覧表!$A$2,FALSE)</f>
        <v>#REF!</v>
      </c>
      <c r="C32" s="13"/>
      <c r="D32" s="13"/>
      <c r="G32" s="68">
        <v>30</v>
      </c>
      <c r="H32" s="69" t="s">
        <v>2657</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2">
      <c r="A33">
        <v>31</v>
      </c>
      <c r="B33" s="13" t="e">
        <f>VLOOKUP(A33,$G$3:$K$202,申込一覧表!$A$2,FALSE)</f>
        <v>#REF!</v>
      </c>
      <c r="C33" s="13"/>
      <c r="D33" s="13"/>
      <c r="G33" s="68">
        <v>31</v>
      </c>
      <c r="H33" s="69" t="s">
        <v>2658</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2">
      <c r="A34">
        <v>32</v>
      </c>
      <c r="B34" s="13" t="e">
        <f>VLOOKUP(A34,$G$3:$K$202,申込一覧表!$A$2,FALSE)</f>
        <v>#REF!</v>
      </c>
      <c r="C34" s="13"/>
      <c r="D34" s="13"/>
      <c r="G34" s="68">
        <v>32</v>
      </c>
      <c r="H34" s="69" t="s">
        <v>2659</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2">
      <c r="A35">
        <v>33</v>
      </c>
      <c r="B35" s="13" t="e">
        <f>VLOOKUP(A35,$G$3:$K$202,申込一覧表!$A$2,FALSE)</f>
        <v>#REF!</v>
      </c>
      <c r="C35" s="13"/>
      <c r="D35" s="13"/>
      <c r="G35" s="68">
        <v>33</v>
      </c>
      <c r="H35" s="69" t="s">
        <v>2660</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2">
      <c r="A36">
        <v>34</v>
      </c>
      <c r="B36" s="13" t="e">
        <f>VLOOKUP(A36,$G$3:$K$202,申込一覧表!$A$2,FALSE)</f>
        <v>#REF!</v>
      </c>
      <c r="C36" s="13"/>
      <c r="D36" s="13"/>
      <c r="G36" s="68">
        <v>34</v>
      </c>
      <c r="H36" s="69" t="s">
        <v>2661</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2">
      <c r="A37">
        <v>35</v>
      </c>
      <c r="B37" s="13" t="e">
        <f>VLOOKUP(A37,$G$3:$K$202,申込一覧表!$A$2,FALSE)</f>
        <v>#REF!</v>
      </c>
      <c r="C37" s="13"/>
      <c r="D37" s="13"/>
      <c r="G37" s="68">
        <v>35</v>
      </c>
      <c r="H37" s="69" t="s">
        <v>2662</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2">
      <c r="A38">
        <v>36</v>
      </c>
      <c r="B38" s="13" t="e">
        <f>VLOOKUP(A38,$G$3:$K$202,申込一覧表!$A$2,FALSE)</f>
        <v>#REF!</v>
      </c>
      <c r="C38" s="13"/>
      <c r="D38" s="13"/>
      <c r="G38" s="68">
        <v>36</v>
      </c>
      <c r="H38" s="69" t="s">
        <v>2663</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2">
      <c r="A39">
        <v>37</v>
      </c>
      <c r="B39" s="13" t="e">
        <f>VLOOKUP(A39,$G$3:$K$202,申込一覧表!$A$2,FALSE)</f>
        <v>#REF!</v>
      </c>
      <c r="C39" s="13"/>
      <c r="D39" s="13"/>
      <c r="G39" s="68">
        <v>37</v>
      </c>
      <c r="H39" s="69" t="s">
        <v>2664</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2">
      <c r="A40">
        <v>38</v>
      </c>
      <c r="B40" s="13" t="e">
        <f>VLOOKUP(A40,$G$3:$K$202,申込一覧表!$A$2,FALSE)</f>
        <v>#REF!</v>
      </c>
      <c r="C40" s="13"/>
      <c r="D40" s="13"/>
      <c r="G40" s="68">
        <v>38</v>
      </c>
      <c r="H40" s="69" t="s">
        <v>2665</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2">
      <c r="A41">
        <v>39</v>
      </c>
      <c r="B41" s="13" t="e">
        <f>VLOOKUP(A41,$G$3:$K$202,申込一覧表!$A$2,FALSE)</f>
        <v>#REF!</v>
      </c>
      <c r="C41" s="13"/>
      <c r="D41" s="13"/>
      <c r="G41" s="68">
        <v>39</v>
      </c>
      <c r="H41" s="69" t="s">
        <v>2666</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2">
      <c r="A42">
        <v>40</v>
      </c>
      <c r="B42" s="13" t="e">
        <f>VLOOKUP(A42,$G$3:$K$202,申込一覧表!$A$2,FALSE)</f>
        <v>#REF!</v>
      </c>
      <c r="C42" s="13"/>
      <c r="D42" s="13"/>
      <c r="G42" s="68">
        <v>40</v>
      </c>
      <c r="H42" s="69" t="s">
        <v>2667</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2">
      <c r="A43">
        <v>41</v>
      </c>
      <c r="B43" s="13" t="e">
        <f>VLOOKUP(A43,$G$3:$K$202,申込一覧表!$A$2,FALSE)</f>
        <v>#REF!</v>
      </c>
      <c r="C43" s="13"/>
      <c r="D43" s="13"/>
      <c r="G43" s="68">
        <v>41</v>
      </c>
      <c r="H43" s="69" t="s">
        <v>2668</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2">
      <c r="A44">
        <v>42</v>
      </c>
      <c r="B44" s="13" t="e">
        <f>VLOOKUP(A44,$G$3:$K$202,申込一覧表!$A$2,FALSE)</f>
        <v>#REF!</v>
      </c>
      <c r="C44" s="13"/>
      <c r="D44" s="13"/>
      <c r="G44" s="68">
        <v>42</v>
      </c>
      <c r="H44" s="69" t="s">
        <v>2669</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2">
      <c r="A45">
        <v>43</v>
      </c>
      <c r="B45" s="13" t="e">
        <f>VLOOKUP(A45,$G$3:$K$202,申込一覧表!$A$2,FALSE)</f>
        <v>#REF!</v>
      </c>
      <c r="C45" s="13"/>
      <c r="D45" s="13"/>
      <c r="G45" s="68">
        <v>43</v>
      </c>
      <c r="H45" s="69" t="s">
        <v>2670</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2">
      <c r="A46">
        <v>44</v>
      </c>
      <c r="B46" s="13" t="e">
        <f>VLOOKUP(A46,$G$3:$K$202,申込一覧表!$A$2,FALSE)</f>
        <v>#REF!</v>
      </c>
      <c r="C46" s="13"/>
      <c r="D46" s="13"/>
      <c r="G46" s="68">
        <v>44</v>
      </c>
      <c r="H46" s="69" t="s">
        <v>2671</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2">
      <c r="A47">
        <v>45</v>
      </c>
      <c r="B47" s="13" t="e">
        <f>VLOOKUP(A47,$G$3:$K$202,申込一覧表!$A$2,FALSE)</f>
        <v>#REF!</v>
      </c>
      <c r="C47" s="13"/>
      <c r="D47" s="13"/>
      <c r="G47" s="68">
        <v>45</v>
      </c>
      <c r="H47" s="69" t="s">
        <v>2672</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2">
      <c r="A48">
        <v>46</v>
      </c>
      <c r="B48" s="13" t="e">
        <f>VLOOKUP(A48,$G$3:$K$202,申込一覧表!$A$2,FALSE)</f>
        <v>#REF!</v>
      </c>
      <c r="C48" s="13"/>
      <c r="D48" s="13"/>
      <c r="G48" s="68">
        <v>46</v>
      </c>
      <c r="H48" s="69" t="s">
        <v>2673</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2">
      <c r="A49">
        <v>47</v>
      </c>
      <c r="B49" s="13" t="e">
        <f>VLOOKUP(A49,$G$3:$K$202,申込一覧表!$A$2,FALSE)</f>
        <v>#REF!</v>
      </c>
      <c r="C49" s="13"/>
      <c r="D49" s="13"/>
      <c r="G49" s="68">
        <v>47</v>
      </c>
      <c r="H49" s="69" t="s">
        <v>2674</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2">
      <c r="A50">
        <v>48</v>
      </c>
      <c r="B50" s="13" t="e">
        <f>VLOOKUP(A50,$G$3:$K$202,申込一覧表!$A$2,FALSE)</f>
        <v>#REF!</v>
      </c>
      <c r="C50" s="13"/>
      <c r="D50" s="13"/>
      <c r="G50" s="68">
        <v>48</v>
      </c>
      <c r="H50" s="69" t="s">
        <v>2675</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2">
      <c r="A51">
        <v>49</v>
      </c>
      <c r="B51" s="13" t="e">
        <f>VLOOKUP(A51,$G$3:$K$202,申込一覧表!$A$2,FALSE)</f>
        <v>#REF!</v>
      </c>
      <c r="C51" s="13"/>
      <c r="D51" s="13"/>
      <c r="G51" s="68">
        <v>49</v>
      </c>
      <c r="H51" s="69" t="s">
        <v>2676</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2">
      <c r="A52">
        <v>50</v>
      </c>
      <c r="B52" s="13" t="e">
        <f>VLOOKUP(A52,$G$3:$K$202,申込一覧表!$A$2,FALSE)</f>
        <v>#REF!</v>
      </c>
      <c r="C52" s="13"/>
      <c r="D52" s="13"/>
      <c r="G52" s="68">
        <v>50</v>
      </c>
      <c r="H52" s="69" t="s">
        <v>2677</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2">
      <c r="A53">
        <v>51</v>
      </c>
      <c r="B53" s="13" t="e">
        <f>VLOOKUP(A53,$G$3:$K$202,申込一覧表!$A$2,FALSE)</f>
        <v>#REF!</v>
      </c>
      <c r="C53" s="13"/>
      <c r="D53" s="13"/>
      <c r="G53" s="68">
        <v>51</v>
      </c>
      <c r="H53" s="69" t="s">
        <v>2678</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2">
      <c r="A54">
        <v>52</v>
      </c>
      <c r="B54" s="13" t="e">
        <f>VLOOKUP(A54,$G$3:$K$202,申込一覧表!$A$2,FALSE)</f>
        <v>#REF!</v>
      </c>
      <c r="C54" s="13"/>
      <c r="D54" s="13"/>
      <c r="G54" s="68">
        <v>52</v>
      </c>
      <c r="H54" s="69" t="s">
        <v>2679</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2">
      <c r="A55">
        <v>53</v>
      </c>
      <c r="B55" s="13" t="e">
        <f>VLOOKUP(A55,$G$3:$K$202,申込一覧表!$A$2,FALSE)</f>
        <v>#REF!</v>
      </c>
      <c r="C55" s="13"/>
      <c r="D55" s="13"/>
      <c r="G55" s="68">
        <v>53</v>
      </c>
      <c r="H55" s="69" t="s">
        <v>2680</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2">
      <c r="A56">
        <v>54</v>
      </c>
      <c r="B56" s="13" t="e">
        <f>VLOOKUP(A56,$G$3:$K$202,申込一覧表!$A$2,FALSE)</f>
        <v>#REF!</v>
      </c>
      <c r="C56" s="13"/>
      <c r="D56" s="13"/>
      <c r="G56" s="68">
        <v>54</v>
      </c>
      <c r="H56" s="69" t="s">
        <v>2681</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2">
      <c r="A57">
        <v>55</v>
      </c>
      <c r="B57" s="13" t="e">
        <f>VLOOKUP(A57,$G$3:$K$202,申込一覧表!$A$2,FALSE)</f>
        <v>#REF!</v>
      </c>
      <c r="C57" s="13"/>
      <c r="D57" s="13"/>
      <c r="G57" s="68">
        <v>55</v>
      </c>
      <c r="H57" s="69" t="s">
        <v>2682</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2">
      <c r="A58">
        <v>56</v>
      </c>
      <c r="B58" s="13" t="e">
        <f>VLOOKUP(A58,$G$3:$K$202,申込一覧表!$A$2,FALSE)</f>
        <v>#REF!</v>
      </c>
      <c r="C58" s="13"/>
      <c r="D58" s="13"/>
      <c r="G58" s="68">
        <v>56</v>
      </c>
      <c r="H58" s="69" t="s">
        <v>2683</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2">
      <c r="A59">
        <v>57</v>
      </c>
      <c r="B59" s="13" t="e">
        <f>VLOOKUP(A59,$G$3:$K$202,申込一覧表!$A$2,FALSE)</f>
        <v>#REF!</v>
      </c>
      <c r="C59" s="13"/>
      <c r="D59" s="13"/>
      <c r="G59" s="68">
        <v>57</v>
      </c>
      <c r="H59" s="69" t="s">
        <v>2684</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2">
      <c r="A60">
        <v>58</v>
      </c>
      <c r="B60" s="13" t="e">
        <f>VLOOKUP(A60,$G$3:$K$202,申込一覧表!$A$2,FALSE)</f>
        <v>#REF!</v>
      </c>
      <c r="C60" s="13"/>
      <c r="D60" s="13"/>
      <c r="G60" s="68">
        <v>58</v>
      </c>
      <c r="H60" s="69" t="s">
        <v>2685</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2">
      <c r="A61">
        <v>59</v>
      </c>
      <c r="B61" s="13" t="e">
        <f>VLOOKUP(A61,$G$3:$K$202,申込一覧表!$A$2,FALSE)</f>
        <v>#REF!</v>
      </c>
      <c r="C61" s="13"/>
      <c r="D61" s="13"/>
      <c r="G61" s="68">
        <v>59</v>
      </c>
      <c r="H61" s="69" t="s">
        <v>2686</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2">
      <c r="A62">
        <v>60</v>
      </c>
      <c r="B62" s="13" t="e">
        <f>VLOOKUP(A62,$G$3:$K$202,申込一覧表!$A$2,FALSE)</f>
        <v>#REF!</v>
      </c>
      <c r="C62" s="13"/>
      <c r="D62" s="13"/>
      <c r="G62" s="68">
        <v>60</v>
      </c>
      <c r="H62" s="69" t="s">
        <v>2687</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2">
      <c r="A63">
        <v>61</v>
      </c>
      <c r="B63" s="13" t="e">
        <f>VLOOKUP(A63,$G$3:$K$202,申込一覧表!$A$2,FALSE)</f>
        <v>#REF!</v>
      </c>
      <c r="C63" s="13"/>
      <c r="D63" s="13"/>
      <c r="G63" s="68">
        <v>61</v>
      </c>
      <c r="H63" s="69" t="s">
        <v>2688</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2">
      <c r="A64">
        <v>62</v>
      </c>
      <c r="B64" s="13" t="e">
        <f>VLOOKUP(A64,$G$3:$K$202,申込一覧表!$A$2,FALSE)</f>
        <v>#REF!</v>
      </c>
      <c r="C64" s="13"/>
      <c r="D64" s="13"/>
      <c r="G64" s="68">
        <v>62</v>
      </c>
      <c r="H64" s="69" t="s">
        <v>2689</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2">
      <c r="A65">
        <v>63</v>
      </c>
      <c r="B65" s="13" t="e">
        <f>VLOOKUP(A65,$G$3:$K$202,申込一覧表!$A$2,FALSE)</f>
        <v>#REF!</v>
      </c>
      <c r="C65" s="13"/>
      <c r="D65" s="13"/>
      <c r="G65" s="68">
        <v>63</v>
      </c>
      <c r="H65" s="69" t="s">
        <v>2690</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2">
      <c r="A66">
        <v>64</v>
      </c>
      <c r="B66" s="13" t="e">
        <f>VLOOKUP(A66,$G$3:$K$202,申込一覧表!$A$2,FALSE)</f>
        <v>#REF!</v>
      </c>
      <c r="C66" s="13"/>
      <c r="D66" s="13"/>
      <c r="G66" s="68">
        <v>64</v>
      </c>
      <c r="H66" s="69" t="s">
        <v>2830</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2">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2">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2">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2">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2">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2">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2">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2">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2">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2">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2">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2">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2">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2">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2">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2">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2">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2">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2">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2">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2">
      <c r="A87">
        <v>85</v>
      </c>
      <c r="B87" s="13" t="e">
        <f>VLOOKUP(A87,$G$3:$K$202,申込一覧表!$A$2,FALSE)</f>
        <v>#REF!</v>
      </c>
      <c r="C87" s="13"/>
      <c r="D87" s="13"/>
      <c r="G87" s="68">
        <v>85</v>
      </c>
      <c r="H87" s="69"/>
      <c r="I87" s="69" t="s">
        <v>2565</v>
      </c>
      <c r="J87" s="69" t="s">
        <v>1409</v>
      </c>
      <c r="K87" s="69"/>
      <c r="M87">
        <v>273633</v>
      </c>
      <c r="N87" t="s">
        <v>1543</v>
      </c>
      <c r="O87" t="s">
        <v>140</v>
      </c>
      <c r="P87" t="s">
        <v>2565</v>
      </c>
      <c r="Q87" t="s">
        <v>2694</v>
      </c>
      <c r="R87" t="s">
        <v>2440</v>
      </c>
      <c r="U87" s="69" t="s">
        <v>1334</v>
      </c>
      <c r="AA87" t="s">
        <v>2565</v>
      </c>
      <c r="AB87">
        <v>85</v>
      </c>
      <c r="AC87" t="s">
        <v>2457</v>
      </c>
      <c r="AD87" t="s">
        <v>2448</v>
      </c>
    </row>
    <row r="88" spans="1:30" x14ac:dyDescent="0.2">
      <c r="A88">
        <v>86</v>
      </c>
      <c r="B88" s="13" t="e">
        <f>VLOOKUP(A88,$G$3:$K$202,申込一覧表!$A$2,FALSE)</f>
        <v>#REF!</v>
      </c>
      <c r="C88" s="13"/>
      <c r="D88" s="13"/>
      <c r="G88" s="68">
        <v>86</v>
      </c>
      <c r="H88" s="69"/>
      <c r="I88" s="69" t="s">
        <v>2691</v>
      </c>
      <c r="J88" s="69" t="s">
        <v>1410</v>
      </c>
      <c r="K88" s="69"/>
      <c r="O88" t="s">
        <v>140</v>
      </c>
      <c r="P88" t="s">
        <v>2695</v>
      </c>
      <c r="Q88" t="s">
        <v>934</v>
      </c>
      <c r="R88" t="s">
        <v>2696</v>
      </c>
      <c r="U88" s="69" t="s">
        <v>1335</v>
      </c>
    </row>
    <row r="89" spans="1:30" x14ac:dyDescent="0.2">
      <c r="A89">
        <v>87</v>
      </c>
      <c r="B89" s="13" t="e">
        <f>VLOOKUP(A89,$G$3:$K$202,申込一覧表!$A$2,FALSE)</f>
        <v>#REF!</v>
      </c>
      <c r="C89" s="13"/>
      <c r="D89" s="13"/>
      <c r="G89" s="68">
        <v>87</v>
      </c>
      <c r="H89" s="69"/>
      <c r="I89" s="69"/>
      <c r="J89" s="69" t="s">
        <v>1411</v>
      </c>
      <c r="K89" s="69"/>
      <c r="O89" t="s">
        <v>140</v>
      </c>
    </row>
    <row r="90" spans="1:30" x14ac:dyDescent="0.2">
      <c r="A90">
        <v>88</v>
      </c>
      <c r="B90" s="13" t="e">
        <f>VLOOKUP(A90,$G$3:$K$202,申込一覧表!$A$2,FALSE)</f>
        <v>#REF!</v>
      </c>
      <c r="C90" s="13"/>
      <c r="D90" s="13"/>
      <c r="G90" s="68">
        <v>88</v>
      </c>
      <c r="H90" s="69"/>
      <c r="I90" s="69"/>
      <c r="J90" s="69" t="s">
        <v>1412</v>
      </c>
      <c r="K90" s="69"/>
      <c r="M90" t="s">
        <v>690</v>
      </c>
      <c r="N90" t="s">
        <v>382</v>
      </c>
      <c r="O90" t="s">
        <v>141</v>
      </c>
      <c r="P90" t="s">
        <v>2620</v>
      </c>
      <c r="Q90" t="s">
        <v>2697</v>
      </c>
      <c r="R90" t="s">
        <v>2574</v>
      </c>
    </row>
    <row r="91" spans="1:30" x14ac:dyDescent="0.2">
      <c r="A91">
        <v>89</v>
      </c>
      <c r="B91" s="13" t="e">
        <f>VLOOKUP(A91,$G$3:$K$202,申込一覧表!$A$2,FALSE)</f>
        <v>#REF!</v>
      </c>
      <c r="C91" s="13"/>
      <c r="D91" s="13"/>
      <c r="G91" s="68">
        <v>89</v>
      </c>
      <c r="H91" s="69"/>
      <c r="I91" s="69"/>
      <c r="J91" s="69" t="s">
        <v>1413</v>
      </c>
      <c r="K91" s="69"/>
      <c r="M91" t="s">
        <v>691</v>
      </c>
      <c r="N91" t="s">
        <v>383</v>
      </c>
      <c r="O91" t="s">
        <v>141</v>
      </c>
      <c r="P91" t="s">
        <v>2622</v>
      </c>
      <c r="Q91" t="s">
        <v>2698</v>
      </c>
      <c r="R91" t="s">
        <v>2699</v>
      </c>
    </row>
    <row r="92" spans="1:30" x14ac:dyDescent="0.2">
      <c r="A92">
        <v>90</v>
      </c>
      <c r="B92" s="13" t="e">
        <f>VLOOKUP(A92,$G$3:$K$202,申込一覧表!$A$2,FALSE)</f>
        <v>#REF!</v>
      </c>
      <c r="C92" s="13"/>
      <c r="D92" s="13"/>
      <c r="G92" s="68">
        <v>90</v>
      </c>
      <c r="H92" s="69"/>
      <c r="I92" s="69"/>
      <c r="J92" s="69" t="s">
        <v>1414</v>
      </c>
      <c r="K92" s="69"/>
      <c r="M92" t="s">
        <v>692</v>
      </c>
      <c r="N92" t="s">
        <v>384</v>
      </c>
      <c r="O92" t="s">
        <v>141</v>
      </c>
      <c r="P92" t="s">
        <v>2624</v>
      </c>
      <c r="Q92" t="s">
        <v>2700</v>
      </c>
      <c r="R92" t="s">
        <v>2580</v>
      </c>
    </row>
    <row r="93" spans="1:30" x14ac:dyDescent="0.2">
      <c r="A93">
        <v>91</v>
      </c>
      <c r="B93" s="13" t="e">
        <f>VLOOKUP(A93,$G$3:$K$202,申込一覧表!$A$2,FALSE)</f>
        <v>#REF!</v>
      </c>
      <c r="C93" s="13"/>
      <c r="D93" s="13"/>
      <c r="G93" s="68">
        <v>91</v>
      </c>
      <c r="H93" s="69"/>
      <c r="I93" s="69"/>
      <c r="J93" s="69" t="s">
        <v>1415</v>
      </c>
      <c r="K93" s="69"/>
      <c r="M93" t="s">
        <v>693</v>
      </c>
      <c r="N93" t="s">
        <v>385</v>
      </c>
      <c r="O93" t="s">
        <v>141</v>
      </c>
      <c r="P93" t="s">
        <v>2626</v>
      </c>
      <c r="Q93" t="s">
        <v>2701</v>
      </c>
      <c r="R93" t="s">
        <v>1583</v>
      </c>
    </row>
    <row r="94" spans="1:30" x14ac:dyDescent="0.2">
      <c r="A94">
        <v>92</v>
      </c>
      <c r="B94" s="13" t="e">
        <f>VLOOKUP(A94,$G$3:$K$202,申込一覧表!$A$2,FALSE)</f>
        <v>#REF!</v>
      </c>
      <c r="C94" s="13"/>
      <c r="D94" s="13"/>
      <c r="G94" s="68">
        <v>92</v>
      </c>
      <c r="H94" s="69"/>
      <c r="I94" s="69"/>
      <c r="J94" s="69" t="s">
        <v>1416</v>
      </c>
      <c r="K94" s="69"/>
      <c r="M94" t="s">
        <v>694</v>
      </c>
      <c r="N94" t="s">
        <v>386</v>
      </c>
      <c r="O94" t="s">
        <v>141</v>
      </c>
      <c r="P94" t="s">
        <v>2628</v>
      </c>
      <c r="Q94" t="s">
        <v>2702</v>
      </c>
      <c r="R94" t="s">
        <v>2576</v>
      </c>
    </row>
    <row r="95" spans="1:30" x14ac:dyDescent="0.2">
      <c r="A95">
        <v>93</v>
      </c>
      <c r="B95" s="13" t="e">
        <f>VLOOKUP(A95,$G$3:$K$202,申込一覧表!$A$2,FALSE)</f>
        <v>#REF!</v>
      </c>
      <c r="C95" s="13"/>
      <c r="D95" s="13"/>
      <c r="G95" s="68">
        <v>93</v>
      </c>
      <c r="H95" s="69"/>
      <c r="I95" s="69"/>
      <c r="J95" s="69" t="s">
        <v>1417</v>
      </c>
      <c r="K95" s="69"/>
      <c r="M95" t="s">
        <v>695</v>
      </c>
      <c r="N95" t="s">
        <v>387</v>
      </c>
      <c r="O95" t="s">
        <v>141</v>
      </c>
      <c r="P95" t="s">
        <v>2630</v>
      </c>
      <c r="Q95" t="s">
        <v>2703</v>
      </c>
      <c r="R95" t="s">
        <v>2704</v>
      </c>
    </row>
    <row r="96" spans="1:30" x14ac:dyDescent="0.2">
      <c r="A96">
        <v>94</v>
      </c>
      <c r="B96" s="13" t="e">
        <f>VLOOKUP(A96,$G$3:$K$202,申込一覧表!$A$2,FALSE)</f>
        <v>#REF!</v>
      </c>
      <c r="C96" s="13"/>
      <c r="D96" s="13"/>
      <c r="G96" s="68">
        <v>94</v>
      </c>
      <c r="H96" s="69"/>
      <c r="I96" s="69"/>
      <c r="J96" s="69" t="s">
        <v>1418</v>
      </c>
      <c r="K96" s="69"/>
      <c r="M96" t="s">
        <v>696</v>
      </c>
      <c r="N96" t="s">
        <v>388</v>
      </c>
      <c r="O96" t="s">
        <v>141</v>
      </c>
      <c r="P96" t="s">
        <v>2632</v>
      </c>
      <c r="Q96" t="s">
        <v>2705</v>
      </c>
      <c r="R96" t="s">
        <v>1602</v>
      </c>
    </row>
    <row r="97" spans="1:18" x14ac:dyDescent="0.2">
      <c r="A97">
        <v>95</v>
      </c>
      <c r="B97" s="13" t="e">
        <f>VLOOKUP(A97,$G$3:$K$202,申込一覧表!$A$2,FALSE)</f>
        <v>#REF!</v>
      </c>
      <c r="C97" s="13"/>
      <c r="D97" s="13"/>
      <c r="G97" s="68">
        <v>95</v>
      </c>
      <c r="H97" s="69"/>
      <c r="I97" s="69"/>
      <c r="J97" s="69" t="s">
        <v>1419</v>
      </c>
      <c r="K97" s="69"/>
      <c r="M97" t="s">
        <v>697</v>
      </c>
      <c r="N97" t="s">
        <v>389</v>
      </c>
      <c r="O97" t="s">
        <v>141</v>
      </c>
      <c r="P97" t="s">
        <v>2634</v>
      </c>
      <c r="Q97" t="s">
        <v>2706</v>
      </c>
      <c r="R97" t="s">
        <v>2707</v>
      </c>
    </row>
    <row r="98" spans="1:18" x14ac:dyDescent="0.2">
      <c r="A98">
        <v>96</v>
      </c>
      <c r="B98" s="13" t="e">
        <f>VLOOKUP(A98,$G$3:$K$202,申込一覧表!$A$2,FALSE)</f>
        <v>#REF!</v>
      </c>
      <c r="C98" s="13"/>
      <c r="D98" s="13"/>
      <c r="G98" s="68">
        <v>96</v>
      </c>
      <c r="H98" s="69"/>
      <c r="I98" s="69"/>
      <c r="J98" s="69" t="s">
        <v>1420</v>
      </c>
      <c r="K98" s="69"/>
      <c r="M98" t="s">
        <v>698</v>
      </c>
      <c r="N98" t="s">
        <v>390</v>
      </c>
      <c r="O98" t="s">
        <v>141</v>
      </c>
      <c r="P98" t="s">
        <v>2635</v>
      </c>
      <c r="Q98" t="s">
        <v>2708</v>
      </c>
      <c r="R98" t="s">
        <v>2578</v>
      </c>
    </row>
    <row r="99" spans="1:18" x14ac:dyDescent="0.2">
      <c r="A99">
        <v>97</v>
      </c>
      <c r="B99" s="13" t="e">
        <f>VLOOKUP(A99,$G$3:$K$202,申込一覧表!$A$2,FALSE)</f>
        <v>#REF!</v>
      </c>
      <c r="C99" s="13"/>
      <c r="D99" s="13"/>
      <c r="G99" s="68">
        <v>97</v>
      </c>
      <c r="H99" s="69"/>
      <c r="I99" s="69"/>
      <c r="J99" s="69" t="s">
        <v>1421</v>
      </c>
      <c r="K99" s="69"/>
      <c r="M99" t="s">
        <v>699</v>
      </c>
      <c r="N99" t="s">
        <v>391</v>
      </c>
      <c r="O99" t="s">
        <v>141</v>
      </c>
      <c r="P99" t="s">
        <v>2637</v>
      </c>
      <c r="Q99" t="s">
        <v>2709</v>
      </c>
      <c r="R99" t="s">
        <v>2584</v>
      </c>
    </row>
    <row r="100" spans="1:18" x14ac:dyDescent="0.2">
      <c r="A100">
        <v>98</v>
      </c>
      <c r="B100" s="13" t="e">
        <f>VLOOKUP(A100,$G$3:$K$202,申込一覧表!$A$2,FALSE)</f>
        <v>#REF!</v>
      </c>
      <c r="C100" s="13"/>
      <c r="D100" s="13"/>
      <c r="G100" s="68">
        <v>98</v>
      </c>
      <c r="H100" s="69"/>
      <c r="I100" s="69"/>
      <c r="J100" s="69" t="s">
        <v>1422</v>
      </c>
      <c r="K100" s="69"/>
      <c r="M100" t="s">
        <v>700</v>
      </c>
      <c r="N100" t="s">
        <v>392</v>
      </c>
      <c r="O100" t="s">
        <v>141</v>
      </c>
      <c r="P100" t="s">
        <v>2639</v>
      </c>
      <c r="Q100" t="s">
        <v>2710</v>
      </c>
      <c r="R100" t="s">
        <v>1610</v>
      </c>
    </row>
    <row r="101" spans="1:18" x14ac:dyDescent="0.2">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2">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2">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2">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2">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2">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2">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2">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2">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2">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2">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2">
      <c r="A112">
        <v>110</v>
      </c>
      <c r="B112" s="13" t="e">
        <f>VLOOKUP(A112,$G$3:$K$202,申込一覧表!$A$2,FALSE)</f>
        <v>#REF!</v>
      </c>
      <c r="C112" s="13"/>
      <c r="D112" s="13"/>
      <c r="G112" s="68">
        <v>110</v>
      </c>
      <c r="H112" s="69"/>
      <c r="I112" s="69"/>
      <c r="J112" s="69" t="s">
        <v>1434</v>
      </c>
      <c r="K112" s="69"/>
      <c r="M112" t="s">
        <v>712</v>
      </c>
      <c r="N112" t="s">
        <v>404</v>
      </c>
      <c r="O112" t="s">
        <v>141</v>
      </c>
      <c r="P112" t="s">
        <v>1347</v>
      </c>
      <c r="Q112" t="s">
        <v>2711</v>
      </c>
      <c r="R112" t="s">
        <v>535</v>
      </c>
    </row>
    <row r="113" spans="1:18" x14ac:dyDescent="0.2">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2">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2">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2">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2">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2">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2">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2">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2">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2">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2">
      <c r="A123">
        <v>121</v>
      </c>
      <c r="B123" s="13" t="e">
        <f>VLOOKUP(A123,$G$3:$K$202,申込一覧表!$A$2,FALSE)</f>
        <v>#REF!</v>
      </c>
      <c r="C123" s="13"/>
      <c r="D123" s="13"/>
      <c r="G123" s="68">
        <v>121</v>
      </c>
      <c r="H123" s="69"/>
      <c r="I123" s="69"/>
      <c r="J123" s="69" t="s">
        <v>1445</v>
      </c>
      <c r="K123" s="69"/>
      <c r="M123" t="s">
        <v>723</v>
      </c>
      <c r="N123" t="s">
        <v>415</v>
      </c>
      <c r="O123" t="s">
        <v>141</v>
      </c>
      <c r="P123" t="s">
        <v>1358</v>
      </c>
      <c r="Q123" t="s">
        <v>2712</v>
      </c>
      <c r="R123" t="s">
        <v>1534</v>
      </c>
    </row>
    <row r="124" spans="1:18" x14ac:dyDescent="0.2">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2">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2">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2">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2">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2">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2">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2">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2">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2">
      <c r="A133">
        <v>131</v>
      </c>
      <c r="B133" s="13" t="e">
        <f>VLOOKUP(A133,$G$3:$K$202,申込一覧表!$A$2,FALSE)</f>
        <v>#REF!</v>
      </c>
      <c r="C133" s="13"/>
      <c r="D133" s="13"/>
      <c r="G133" s="68">
        <v>131</v>
      </c>
      <c r="H133" s="69"/>
      <c r="I133" s="69"/>
      <c r="J133" s="69" t="s">
        <v>1455</v>
      </c>
      <c r="K133" s="69"/>
      <c r="M133" t="s">
        <v>733</v>
      </c>
      <c r="N133" t="s">
        <v>425</v>
      </c>
      <c r="O133" t="s">
        <v>141</v>
      </c>
      <c r="P133" t="s">
        <v>1368</v>
      </c>
      <c r="Q133" t="s">
        <v>2713</v>
      </c>
      <c r="R133" t="s">
        <v>47</v>
      </c>
    </row>
    <row r="134" spans="1:18" x14ac:dyDescent="0.2">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2">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2">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2">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2">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2">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2">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2714</v>
      </c>
    </row>
    <row r="141" spans="1:18" x14ac:dyDescent="0.2">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2715</v>
      </c>
    </row>
    <row r="142" spans="1:18" x14ac:dyDescent="0.2">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2716</v>
      </c>
    </row>
    <row r="143" spans="1:18" x14ac:dyDescent="0.2">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2717</v>
      </c>
    </row>
    <row r="144" spans="1:18" x14ac:dyDescent="0.2">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2">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2">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2">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2">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2">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2">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2">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2">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2">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2">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2">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2">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2">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2">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2">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2">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2">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2">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2">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2">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2">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2">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2">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2">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2">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2">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2">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2">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2">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2">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2">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2">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2">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2">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2">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2">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2">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2">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2">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2">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2">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2">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2">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2">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2">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2">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2">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2">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2">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2">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2">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2">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2">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2">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2">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2">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2">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2">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2">
      <c r="J203" t="s">
        <v>1525</v>
      </c>
      <c r="M203" t="s">
        <v>803</v>
      </c>
      <c r="N203" t="s">
        <v>572</v>
      </c>
      <c r="O203" t="s">
        <v>141</v>
      </c>
      <c r="P203" t="s">
        <v>1438</v>
      </c>
      <c r="Q203" t="s">
        <v>1249</v>
      </c>
      <c r="R203" t="s">
        <v>638</v>
      </c>
    </row>
    <row r="204" spans="1:18" x14ac:dyDescent="0.2">
      <c r="J204" t="s">
        <v>1538</v>
      </c>
      <c r="M204" t="s">
        <v>804</v>
      </c>
      <c r="N204" t="s">
        <v>573</v>
      </c>
      <c r="O204" t="s">
        <v>141</v>
      </c>
      <c r="P204" t="s">
        <v>1439</v>
      </c>
      <c r="Q204" t="s">
        <v>1250</v>
      </c>
      <c r="R204" t="s">
        <v>639</v>
      </c>
    </row>
    <row r="205" spans="1:18" x14ac:dyDescent="0.2">
      <c r="J205" t="s">
        <v>1539</v>
      </c>
      <c r="M205" t="s">
        <v>805</v>
      </c>
      <c r="N205" t="s">
        <v>574</v>
      </c>
      <c r="O205" t="s">
        <v>141</v>
      </c>
      <c r="P205" t="s">
        <v>1440</v>
      </c>
      <c r="Q205" t="s">
        <v>1251</v>
      </c>
      <c r="R205" t="s">
        <v>640</v>
      </c>
    </row>
    <row r="206" spans="1:18" x14ac:dyDescent="0.2">
      <c r="M206" t="s">
        <v>806</v>
      </c>
      <c r="N206" t="s">
        <v>575</v>
      </c>
      <c r="O206" t="s">
        <v>141</v>
      </c>
      <c r="P206" t="s">
        <v>1441</v>
      </c>
      <c r="Q206" t="s">
        <v>1252</v>
      </c>
      <c r="R206" t="s">
        <v>64</v>
      </c>
    </row>
    <row r="207" spans="1:18" x14ac:dyDescent="0.2">
      <c r="M207" t="s">
        <v>807</v>
      </c>
      <c r="N207" t="s">
        <v>576</v>
      </c>
      <c r="O207" t="s">
        <v>141</v>
      </c>
      <c r="P207" t="s">
        <v>1442</v>
      </c>
      <c r="Q207" t="s">
        <v>1255</v>
      </c>
      <c r="R207" t="s">
        <v>641</v>
      </c>
    </row>
    <row r="208" spans="1:18" x14ac:dyDescent="0.2">
      <c r="M208" t="s">
        <v>808</v>
      </c>
      <c r="N208" t="s">
        <v>577</v>
      </c>
      <c r="O208" t="s">
        <v>141</v>
      </c>
      <c r="P208" t="s">
        <v>1443</v>
      </c>
      <c r="Q208" t="s">
        <v>1254</v>
      </c>
      <c r="R208" t="s">
        <v>120</v>
      </c>
    </row>
    <row r="209" spans="8:18" x14ac:dyDescent="0.2">
      <c r="H209" t="s">
        <v>2620</v>
      </c>
      <c r="M209" t="s">
        <v>809</v>
      </c>
      <c r="N209" t="s">
        <v>578</v>
      </c>
      <c r="O209" t="s">
        <v>141</v>
      </c>
      <c r="P209" t="s">
        <v>1444</v>
      </c>
      <c r="Q209" t="s">
        <v>1256</v>
      </c>
      <c r="R209" t="s">
        <v>642</v>
      </c>
    </row>
    <row r="210" spans="8:18" x14ac:dyDescent="0.2">
      <c r="M210" t="s">
        <v>810</v>
      </c>
      <c r="N210" t="s">
        <v>579</v>
      </c>
      <c r="O210" t="s">
        <v>141</v>
      </c>
      <c r="P210" t="s">
        <v>1445</v>
      </c>
      <c r="Q210" t="s">
        <v>1257</v>
      </c>
      <c r="R210" t="s">
        <v>643</v>
      </c>
    </row>
    <row r="211" spans="8:18" x14ac:dyDescent="0.2">
      <c r="M211" t="s">
        <v>811</v>
      </c>
      <c r="N211" t="s">
        <v>580</v>
      </c>
      <c r="O211" t="s">
        <v>141</v>
      </c>
      <c r="P211" t="s">
        <v>1446</v>
      </c>
      <c r="Q211" t="s">
        <v>1253</v>
      </c>
      <c r="R211" t="s">
        <v>65</v>
      </c>
    </row>
    <row r="212" spans="8:18" x14ac:dyDescent="0.2">
      <c r="M212" t="s">
        <v>812</v>
      </c>
      <c r="N212" t="s">
        <v>581</v>
      </c>
      <c r="O212" t="s">
        <v>141</v>
      </c>
      <c r="P212" t="s">
        <v>1447</v>
      </c>
      <c r="Q212" t="s">
        <v>1258</v>
      </c>
      <c r="R212" t="s">
        <v>644</v>
      </c>
    </row>
    <row r="213" spans="8:18" x14ac:dyDescent="0.2">
      <c r="M213" t="s">
        <v>813</v>
      </c>
      <c r="N213" t="s">
        <v>582</v>
      </c>
      <c r="O213" t="s">
        <v>141</v>
      </c>
      <c r="P213" t="s">
        <v>1448</v>
      </c>
      <c r="Q213" t="s">
        <v>1259</v>
      </c>
      <c r="R213" t="s">
        <v>645</v>
      </c>
    </row>
    <row r="214" spans="8:18" x14ac:dyDescent="0.2">
      <c r="M214" t="s">
        <v>814</v>
      </c>
      <c r="N214" t="s">
        <v>583</v>
      </c>
      <c r="O214" t="s">
        <v>141</v>
      </c>
      <c r="P214" t="s">
        <v>1449</v>
      </c>
      <c r="Q214" t="s">
        <v>1260</v>
      </c>
      <c r="R214" t="s">
        <v>646</v>
      </c>
    </row>
    <row r="215" spans="8:18" x14ac:dyDescent="0.2">
      <c r="M215" t="s">
        <v>815</v>
      </c>
      <c r="N215" t="s">
        <v>584</v>
      </c>
      <c r="O215" t="s">
        <v>141</v>
      </c>
      <c r="P215" t="s">
        <v>1450</v>
      </c>
      <c r="Q215" t="s">
        <v>1244</v>
      </c>
      <c r="R215" t="s">
        <v>634</v>
      </c>
    </row>
    <row r="216" spans="8:18" x14ac:dyDescent="0.2">
      <c r="M216" t="s">
        <v>816</v>
      </c>
      <c r="N216" t="s">
        <v>485</v>
      </c>
      <c r="O216" t="s">
        <v>141</v>
      </c>
      <c r="P216" t="s">
        <v>1451</v>
      </c>
      <c r="Q216" t="s">
        <v>2718</v>
      </c>
      <c r="R216" t="s">
        <v>1535</v>
      </c>
    </row>
    <row r="217" spans="8:18" x14ac:dyDescent="0.2">
      <c r="M217" t="s">
        <v>817</v>
      </c>
      <c r="N217" t="s">
        <v>486</v>
      </c>
      <c r="O217" t="s">
        <v>141</v>
      </c>
      <c r="P217" t="s">
        <v>1452</v>
      </c>
      <c r="Q217" t="s">
        <v>1245</v>
      </c>
      <c r="R217" t="s">
        <v>635</v>
      </c>
    </row>
    <row r="218" spans="8:18" x14ac:dyDescent="0.2">
      <c r="M218" t="s">
        <v>818</v>
      </c>
      <c r="N218" t="s">
        <v>487</v>
      </c>
      <c r="O218" t="s">
        <v>141</v>
      </c>
      <c r="P218" t="s">
        <v>1453</v>
      </c>
      <c r="Q218" t="s">
        <v>1246</v>
      </c>
      <c r="R218" t="s">
        <v>63</v>
      </c>
    </row>
    <row r="219" spans="8:18" x14ac:dyDescent="0.2">
      <c r="M219" t="s">
        <v>819</v>
      </c>
      <c r="N219" t="s">
        <v>488</v>
      </c>
      <c r="O219" t="s">
        <v>141</v>
      </c>
      <c r="P219" t="s">
        <v>1454</v>
      </c>
      <c r="Q219" t="s">
        <v>1247</v>
      </c>
      <c r="R219" t="s">
        <v>636</v>
      </c>
    </row>
    <row r="220" spans="8:18" x14ac:dyDescent="0.2">
      <c r="M220" t="s">
        <v>820</v>
      </c>
      <c r="N220" t="s">
        <v>489</v>
      </c>
      <c r="O220" t="s">
        <v>141</v>
      </c>
      <c r="P220" t="s">
        <v>1455</v>
      </c>
      <c r="Q220" t="s">
        <v>1263</v>
      </c>
      <c r="R220" t="s">
        <v>66</v>
      </c>
    </row>
    <row r="221" spans="8:18" x14ac:dyDescent="0.2">
      <c r="M221" t="s">
        <v>821</v>
      </c>
      <c r="N221" t="s">
        <v>490</v>
      </c>
      <c r="O221" t="s">
        <v>141</v>
      </c>
      <c r="P221" t="s">
        <v>1456</v>
      </c>
      <c r="Q221" t="s">
        <v>1264</v>
      </c>
      <c r="R221" t="s">
        <v>648</v>
      </c>
    </row>
    <row r="222" spans="8:18" x14ac:dyDescent="0.2">
      <c r="M222" t="s">
        <v>822</v>
      </c>
      <c r="N222" t="s">
        <v>491</v>
      </c>
      <c r="O222" t="s">
        <v>141</v>
      </c>
      <c r="P222" t="s">
        <v>1457</v>
      </c>
      <c r="Q222" t="s">
        <v>1265</v>
      </c>
      <c r="R222" t="s">
        <v>67</v>
      </c>
    </row>
    <row r="223" spans="8:18" x14ac:dyDescent="0.2">
      <c r="M223" t="s">
        <v>823</v>
      </c>
      <c r="N223" t="s">
        <v>492</v>
      </c>
      <c r="O223" t="s">
        <v>141</v>
      </c>
      <c r="P223" t="s">
        <v>1458</v>
      </c>
      <c r="Q223" t="s">
        <v>1266</v>
      </c>
      <c r="R223" t="s">
        <v>649</v>
      </c>
    </row>
    <row r="224" spans="8:18" x14ac:dyDescent="0.2">
      <c r="M224" t="s">
        <v>824</v>
      </c>
      <c r="N224" t="s">
        <v>493</v>
      </c>
      <c r="O224" t="s">
        <v>141</v>
      </c>
      <c r="P224" t="s">
        <v>1459</v>
      </c>
      <c r="Q224" t="s">
        <v>1267</v>
      </c>
      <c r="R224" t="s">
        <v>93</v>
      </c>
    </row>
    <row r="225" spans="13:18" x14ac:dyDescent="0.2">
      <c r="M225" t="s">
        <v>825</v>
      </c>
      <c r="N225" t="s">
        <v>494</v>
      </c>
      <c r="O225" t="s">
        <v>141</v>
      </c>
      <c r="P225" t="s">
        <v>1460</v>
      </c>
      <c r="Q225" t="s">
        <v>1268</v>
      </c>
      <c r="R225" t="s">
        <v>688</v>
      </c>
    </row>
    <row r="226" spans="13:18" x14ac:dyDescent="0.2">
      <c r="M226" t="s">
        <v>826</v>
      </c>
      <c r="N226" t="s">
        <v>495</v>
      </c>
      <c r="O226" t="s">
        <v>141</v>
      </c>
      <c r="P226" t="s">
        <v>1461</v>
      </c>
      <c r="Q226" t="s">
        <v>2719</v>
      </c>
      <c r="R226" t="s">
        <v>68</v>
      </c>
    </row>
    <row r="227" spans="13:18" x14ac:dyDescent="0.2">
      <c r="M227" t="s">
        <v>827</v>
      </c>
      <c r="N227" t="s">
        <v>496</v>
      </c>
      <c r="O227" t="s">
        <v>141</v>
      </c>
      <c r="P227" t="s">
        <v>1462</v>
      </c>
      <c r="Q227" t="s">
        <v>1276</v>
      </c>
      <c r="R227" t="s">
        <v>653</v>
      </c>
    </row>
    <row r="228" spans="13:18" x14ac:dyDescent="0.2">
      <c r="M228" t="s">
        <v>828</v>
      </c>
      <c r="N228" t="s">
        <v>497</v>
      </c>
      <c r="O228" t="s">
        <v>141</v>
      </c>
      <c r="P228" t="s">
        <v>1463</v>
      </c>
      <c r="Q228" t="s">
        <v>1277</v>
      </c>
      <c r="R228" t="s">
        <v>654</v>
      </c>
    </row>
    <row r="229" spans="13:18" x14ac:dyDescent="0.2">
      <c r="M229" t="s">
        <v>829</v>
      </c>
      <c r="N229" t="s">
        <v>498</v>
      </c>
      <c r="O229" t="s">
        <v>141</v>
      </c>
      <c r="P229" t="s">
        <v>1464</v>
      </c>
      <c r="Q229" t="s">
        <v>1278</v>
      </c>
      <c r="R229" t="s">
        <v>655</v>
      </c>
    </row>
    <row r="230" spans="13:18" x14ac:dyDescent="0.2">
      <c r="M230" t="s">
        <v>830</v>
      </c>
      <c r="N230" t="s">
        <v>499</v>
      </c>
      <c r="O230" t="s">
        <v>141</v>
      </c>
      <c r="P230" t="s">
        <v>1465</v>
      </c>
      <c r="Q230" t="s">
        <v>1279</v>
      </c>
      <c r="R230" t="s">
        <v>656</v>
      </c>
    </row>
    <row r="231" spans="13:18" x14ac:dyDescent="0.2">
      <c r="M231" t="s">
        <v>831</v>
      </c>
      <c r="N231" t="s">
        <v>500</v>
      </c>
      <c r="O231" t="s">
        <v>141</v>
      </c>
      <c r="P231" t="s">
        <v>1466</v>
      </c>
      <c r="Q231" t="s">
        <v>1280</v>
      </c>
      <c r="R231" t="s">
        <v>657</v>
      </c>
    </row>
    <row r="232" spans="13:18" x14ac:dyDescent="0.2">
      <c r="M232" t="s">
        <v>832</v>
      </c>
      <c r="N232" t="s">
        <v>501</v>
      </c>
      <c r="O232" t="s">
        <v>141</v>
      </c>
      <c r="P232" t="s">
        <v>1467</v>
      </c>
      <c r="Q232" t="s">
        <v>2720</v>
      </c>
      <c r="R232" t="s">
        <v>1542</v>
      </c>
    </row>
    <row r="233" spans="13:18" x14ac:dyDescent="0.2">
      <c r="M233" t="s">
        <v>833</v>
      </c>
      <c r="N233" t="s">
        <v>502</v>
      </c>
      <c r="O233" t="s">
        <v>141</v>
      </c>
      <c r="P233" t="s">
        <v>1468</v>
      </c>
      <c r="Q233" t="s">
        <v>1270</v>
      </c>
      <c r="R233" t="s">
        <v>70</v>
      </c>
    </row>
    <row r="234" spans="13:18" x14ac:dyDescent="0.2">
      <c r="M234" t="s">
        <v>834</v>
      </c>
      <c r="N234" t="s">
        <v>503</v>
      </c>
      <c r="O234" t="s">
        <v>141</v>
      </c>
      <c r="P234" t="s">
        <v>1469</v>
      </c>
      <c r="Q234" t="s">
        <v>1271</v>
      </c>
      <c r="R234" t="s">
        <v>650</v>
      </c>
    </row>
    <row r="235" spans="13:18" x14ac:dyDescent="0.2">
      <c r="M235" t="s">
        <v>835</v>
      </c>
      <c r="N235" t="s">
        <v>504</v>
      </c>
      <c r="O235" t="s">
        <v>141</v>
      </c>
      <c r="P235" t="s">
        <v>1470</v>
      </c>
      <c r="Q235" t="s">
        <v>1272</v>
      </c>
      <c r="R235" t="s">
        <v>71</v>
      </c>
    </row>
    <row r="236" spans="13:18" x14ac:dyDescent="0.2">
      <c r="M236" t="s">
        <v>836</v>
      </c>
      <c r="N236" t="s">
        <v>505</v>
      </c>
      <c r="O236" t="s">
        <v>141</v>
      </c>
      <c r="P236" t="s">
        <v>1471</v>
      </c>
      <c r="Q236" t="s">
        <v>1273</v>
      </c>
      <c r="R236" t="s">
        <v>651</v>
      </c>
    </row>
    <row r="237" spans="13:18" x14ac:dyDescent="0.2">
      <c r="M237" t="s">
        <v>837</v>
      </c>
      <c r="N237" t="s">
        <v>506</v>
      </c>
      <c r="O237" t="s">
        <v>141</v>
      </c>
      <c r="P237" t="s">
        <v>1472</v>
      </c>
      <c r="Q237" t="s">
        <v>1274</v>
      </c>
      <c r="R237" t="s">
        <v>94</v>
      </c>
    </row>
    <row r="238" spans="13:18" x14ac:dyDescent="0.2">
      <c r="M238" t="s">
        <v>838</v>
      </c>
      <c r="N238" t="s">
        <v>507</v>
      </c>
      <c r="O238" t="s">
        <v>141</v>
      </c>
      <c r="P238" t="s">
        <v>1473</v>
      </c>
      <c r="Q238" t="s">
        <v>1275</v>
      </c>
      <c r="R238" t="s">
        <v>652</v>
      </c>
    </row>
    <row r="239" spans="13:18" x14ac:dyDescent="0.2">
      <c r="M239" t="s">
        <v>839</v>
      </c>
      <c r="N239" t="s">
        <v>508</v>
      </c>
      <c r="O239" t="s">
        <v>141</v>
      </c>
      <c r="P239" t="s">
        <v>1474</v>
      </c>
      <c r="Q239" t="s">
        <v>1269</v>
      </c>
      <c r="R239" t="s">
        <v>69</v>
      </c>
    </row>
    <row r="240" spans="13:18" x14ac:dyDescent="0.2">
      <c r="M240" t="s">
        <v>840</v>
      </c>
      <c r="N240" t="s">
        <v>509</v>
      </c>
      <c r="O240" t="s">
        <v>141</v>
      </c>
      <c r="P240" t="s">
        <v>1475</v>
      </c>
      <c r="Q240" t="s">
        <v>1289</v>
      </c>
      <c r="R240" t="s">
        <v>689</v>
      </c>
    </row>
    <row r="241" spans="13:18" x14ac:dyDescent="0.2">
      <c r="M241" t="s">
        <v>841</v>
      </c>
      <c r="N241" t="s">
        <v>510</v>
      </c>
      <c r="O241" t="s">
        <v>141</v>
      </c>
      <c r="P241" t="s">
        <v>1476</v>
      </c>
      <c r="Q241" t="s">
        <v>1290</v>
      </c>
      <c r="R241" t="s">
        <v>1291</v>
      </c>
    </row>
    <row r="242" spans="13:18" x14ac:dyDescent="0.2">
      <c r="M242" t="s">
        <v>842</v>
      </c>
      <c r="N242" t="s">
        <v>511</v>
      </c>
      <c r="O242" t="s">
        <v>141</v>
      </c>
      <c r="P242" t="s">
        <v>1477</v>
      </c>
      <c r="Q242" t="s">
        <v>1292</v>
      </c>
      <c r="R242" t="s">
        <v>73</v>
      </c>
    </row>
    <row r="243" spans="13:18" x14ac:dyDescent="0.2">
      <c r="M243" t="s">
        <v>843</v>
      </c>
      <c r="N243" t="s">
        <v>512</v>
      </c>
      <c r="O243" t="s">
        <v>141</v>
      </c>
      <c r="P243" t="s">
        <v>1478</v>
      </c>
      <c r="Q243" t="s">
        <v>1293</v>
      </c>
      <c r="R243" t="s">
        <v>665</v>
      </c>
    </row>
    <row r="244" spans="13:18" x14ac:dyDescent="0.2">
      <c r="M244" t="s">
        <v>844</v>
      </c>
      <c r="N244" t="s">
        <v>513</v>
      </c>
      <c r="O244" t="s">
        <v>141</v>
      </c>
      <c r="P244" t="s">
        <v>1479</v>
      </c>
      <c r="Q244" t="s">
        <v>1294</v>
      </c>
      <c r="R244" t="s">
        <v>666</v>
      </c>
    </row>
    <row r="245" spans="13:18" x14ac:dyDescent="0.2">
      <c r="M245" t="s">
        <v>845</v>
      </c>
      <c r="N245" t="s">
        <v>514</v>
      </c>
      <c r="O245" t="s">
        <v>141</v>
      </c>
      <c r="P245" t="s">
        <v>1480</v>
      </c>
      <c r="Q245" t="s">
        <v>1295</v>
      </c>
      <c r="R245" t="s">
        <v>95</v>
      </c>
    </row>
    <row r="246" spans="13:18" x14ac:dyDescent="0.2">
      <c r="M246" t="s">
        <v>846</v>
      </c>
      <c r="N246" t="s">
        <v>515</v>
      </c>
      <c r="O246" t="s">
        <v>141</v>
      </c>
      <c r="P246" t="s">
        <v>1481</v>
      </c>
      <c r="Q246" t="s">
        <v>1296</v>
      </c>
      <c r="R246" t="s">
        <v>667</v>
      </c>
    </row>
    <row r="247" spans="13:18" x14ac:dyDescent="0.2">
      <c r="M247" t="s">
        <v>847</v>
      </c>
      <c r="N247" t="s">
        <v>516</v>
      </c>
      <c r="O247" t="s">
        <v>141</v>
      </c>
      <c r="P247" t="s">
        <v>1482</v>
      </c>
      <c r="Q247" t="s">
        <v>1281</v>
      </c>
      <c r="R247" t="s">
        <v>658</v>
      </c>
    </row>
    <row r="248" spans="13:18" x14ac:dyDescent="0.2">
      <c r="M248" t="s">
        <v>848</v>
      </c>
      <c r="N248" t="s">
        <v>517</v>
      </c>
      <c r="O248" t="s">
        <v>141</v>
      </c>
      <c r="P248" t="s">
        <v>1483</v>
      </c>
      <c r="Q248" t="s">
        <v>1282</v>
      </c>
      <c r="R248" t="s">
        <v>659</v>
      </c>
    </row>
    <row r="249" spans="13:18" x14ac:dyDescent="0.2">
      <c r="M249" t="s">
        <v>849</v>
      </c>
      <c r="N249" t="s">
        <v>518</v>
      </c>
      <c r="O249" t="s">
        <v>141</v>
      </c>
      <c r="P249" t="s">
        <v>1484</v>
      </c>
      <c r="Q249" t="s">
        <v>1283</v>
      </c>
      <c r="R249" t="s">
        <v>660</v>
      </c>
    </row>
    <row r="250" spans="13:18" x14ac:dyDescent="0.2">
      <c r="M250" t="s">
        <v>850</v>
      </c>
      <c r="N250" t="s">
        <v>519</v>
      </c>
      <c r="O250" t="s">
        <v>141</v>
      </c>
      <c r="P250" t="s">
        <v>1485</v>
      </c>
      <c r="Q250" t="s">
        <v>1297</v>
      </c>
      <c r="R250" t="s">
        <v>668</v>
      </c>
    </row>
    <row r="251" spans="13:18" x14ac:dyDescent="0.2">
      <c r="M251" t="s">
        <v>851</v>
      </c>
      <c r="N251" t="s">
        <v>520</v>
      </c>
      <c r="O251" t="s">
        <v>141</v>
      </c>
      <c r="P251" t="s">
        <v>1486</v>
      </c>
      <c r="Q251" t="s">
        <v>1298</v>
      </c>
      <c r="R251" t="s">
        <v>96</v>
      </c>
    </row>
    <row r="252" spans="13:18" x14ac:dyDescent="0.2">
      <c r="M252" t="s">
        <v>852</v>
      </c>
      <c r="N252" t="s">
        <v>521</v>
      </c>
      <c r="O252" t="s">
        <v>141</v>
      </c>
      <c r="P252" t="s">
        <v>1487</v>
      </c>
      <c r="Q252" t="s">
        <v>1299</v>
      </c>
      <c r="R252" t="s">
        <v>669</v>
      </c>
    </row>
    <row r="253" spans="13:18" x14ac:dyDescent="0.2">
      <c r="M253" t="s">
        <v>853</v>
      </c>
      <c r="N253" t="s">
        <v>522</v>
      </c>
      <c r="O253" t="s">
        <v>141</v>
      </c>
      <c r="P253" t="s">
        <v>1488</v>
      </c>
      <c r="Q253" t="s">
        <v>74</v>
      </c>
      <c r="R253" t="s">
        <v>97</v>
      </c>
    </row>
    <row r="254" spans="13:18" x14ac:dyDescent="0.2">
      <c r="M254" t="s">
        <v>854</v>
      </c>
      <c r="N254" t="s">
        <v>523</v>
      </c>
      <c r="O254" t="s">
        <v>141</v>
      </c>
      <c r="P254" t="s">
        <v>1489</v>
      </c>
      <c r="Q254" t="s">
        <v>1300</v>
      </c>
      <c r="R254" t="s">
        <v>75</v>
      </c>
    </row>
    <row r="255" spans="13:18" x14ac:dyDescent="0.2">
      <c r="M255" t="s">
        <v>855</v>
      </c>
      <c r="N255" t="s">
        <v>524</v>
      </c>
      <c r="O255" t="s">
        <v>141</v>
      </c>
      <c r="P255" t="s">
        <v>1490</v>
      </c>
      <c r="Q255" t="s">
        <v>1284</v>
      </c>
      <c r="R255" t="s">
        <v>661</v>
      </c>
    </row>
    <row r="256" spans="13:18" x14ac:dyDescent="0.2">
      <c r="M256" t="s">
        <v>856</v>
      </c>
      <c r="N256" t="s">
        <v>525</v>
      </c>
      <c r="O256" t="s">
        <v>141</v>
      </c>
      <c r="P256" t="s">
        <v>1491</v>
      </c>
      <c r="Q256" t="s">
        <v>1285</v>
      </c>
      <c r="R256" t="s">
        <v>662</v>
      </c>
    </row>
    <row r="257" spans="13:18" x14ac:dyDescent="0.2">
      <c r="M257" t="s">
        <v>857</v>
      </c>
      <c r="N257" t="s">
        <v>539</v>
      </c>
      <c r="O257" t="s">
        <v>141</v>
      </c>
      <c r="P257" t="s">
        <v>1492</v>
      </c>
      <c r="Q257" t="s">
        <v>1286</v>
      </c>
      <c r="R257" t="s">
        <v>76</v>
      </c>
    </row>
    <row r="258" spans="13:18" x14ac:dyDescent="0.2">
      <c r="M258" t="s">
        <v>858</v>
      </c>
      <c r="N258" t="s">
        <v>540</v>
      </c>
      <c r="O258" t="s">
        <v>141</v>
      </c>
      <c r="P258" t="s">
        <v>1493</v>
      </c>
      <c r="Q258" t="s">
        <v>1287</v>
      </c>
      <c r="R258" t="s">
        <v>663</v>
      </c>
    </row>
    <row r="259" spans="13:18" x14ac:dyDescent="0.2">
      <c r="M259" t="s">
        <v>859</v>
      </c>
      <c r="N259" t="s">
        <v>541</v>
      </c>
      <c r="O259" t="s">
        <v>141</v>
      </c>
      <c r="P259" t="s">
        <v>1494</v>
      </c>
      <c r="Q259" t="s">
        <v>1288</v>
      </c>
      <c r="R259" t="s">
        <v>664</v>
      </c>
    </row>
    <row r="260" spans="13:18" x14ac:dyDescent="0.2">
      <c r="M260" t="s">
        <v>860</v>
      </c>
      <c r="N260" t="s">
        <v>542</v>
      </c>
      <c r="O260" t="s">
        <v>141</v>
      </c>
      <c r="P260" t="s">
        <v>1495</v>
      </c>
      <c r="Q260" t="s">
        <v>1317</v>
      </c>
      <c r="R260" t="s">
        <v>79</v>
      </c>
    </row>
    <row r="261" spans="13:18" x14ac:dyDescent="0.2">
      <c r="M261" t="s">
        <v>861</v>
      </c>
      <c r="N261" t="s">
        <v>543</v>
      </c>
      <c r="O261" t="s">
        <v>141</v>
      </c>
      <c r="P261" t="s">
        <v>1496</v>
      </c>
      <c r="Q261" t="s">
        <v>1318</v>
      </c>
      <c r="R261" t="s">
        <v>683</v>
      </c>
    </row>
    <row r="262" spans="13:18" x14ac:dyDescent="0.2">
      <c r="M262" t="s">
        <v>862</v>
      </c>
      <c r="N262" t="s">
        <v>544</v>
      </c>
      <c r="O262" t="s">
        <v>141</v>
      </c>
      <c r="P262" t="s">
        <v>1497</v>
      </c>
      <c r="Q262" t="s">
        <v>1319</v>
      </c>
      <c r="R262" t="s">
        <v>684</v>
      </c>
    </row>
    <row r="263" spans="13:18" x14ac:dyDescent="0.2">
      <c r="M263" t="s">
        <v>863</v>
      </c>
      <c r="N263" t="s">
        <v>545</v>
      </c>
      <c r="O263" t="s">
        <v>141</v>
      </c>
      <c r="P263" t="s">
        <v>1498</v>
      </c>
      <c r="Q263" t="s">
        <v>1320</v>
      </c>
      <c r="R263" t="s">
        <v>80</v>
      </c>
    </row>
    <row r="264" spans="13:18" x14ac:dyDescent="0.2">
      <c r="M264" t="s">
        <v>864</v>
      </c>
      <c r="N264" t="s">
        <v>546</v>
      </c>
      <c r="O264" t="s">
        <v>141</v>
      </c>
      <c r="P264" t="s">
        <v>1499</v>
      </c>
      <c r="Q264" t="s">
        <v>1321</v>
      </c>
      <c r="R264" t="s">
        <v>685</v>
      </c>
    </row>
    <row r="265" spans="13:18" x14ac:dyDescent="0.2">
      <c r="M265" t="s">
        <v>865</v>
      </c>
      <c r="N265" t="s">
        <v>547</v>
      </c>
      <c r="O265" t="s">
        <v>141</v>
      </c>
      <c r="P265" t="s">
        <v>1500</v>
      </c>
      <c r="Q265" t="s">
        <v>1322</v>
      </c>
      <c r="R265" t="s">
        <v>686</v>
      </c>
    </row>
    <row r="266" spans="13:18" x14ac:dyDescent="0.2">
      <c r="M266" t="s">
        <v>866</v>
      </c>
      <c r="N266" t="s">
        <v>548</v>
      </c>
      <c r="O266" t="s">
        <v>141</v>
      </c>
      <c r="P266" t="s">
        <v>1501</v>
      </c>
      <c r="Q266" t="s">
        <v>2721</v>
      </c>
      <c r="R266" t="s">
        <v>1536</v>
      </c>
    </row>
    <row r="267" spans="13:18" x14ac:dyDescent="0.2">
      <c r="M267" t="s">
        <v>867</v>
      </c>
      <c r="N267" t="s">
        <v>549</v>
      </c>
      <c r="O267" t="s">
        <v>141</v>
      </c>
      <c r="P267" t="s">
        <v>1502</v>
      </c>
      <c r="Q267" t="s">
        <v>1302</v>
      </c>
      <c r="R267" t="s">
        <v>77</v>
      </c>
    </row>
    <row r="268" spans="13:18" x14ac:dyDescent="0.2">
      <c r="M268" t="s">
        <v>868</v>
      </c>
      <c r="N268" t="s">
        <v>550</v>
      </c>
      <c r="O268" t="s">
        <v>141</v>
      </c>
      <c r="P268" t="s">
        <v>1503</v>
      </c>
      <c r="Q268" t="s">
        <v>1303</v>
      </c>
      <c r="R268" t="s">
        <v>670</v>
      </c>
    </row>
    <row r="269" spans="13:18" x14ac:dyDescent="0.2">
      <c r="M269" t="s">
        <v>869</v>
      </c>
      <c r="N269" t="s">
        <v>551</v>
      </c>
      <c r="O269" t="s">
        <v>141</v>
      </c>
      <c r="P269" t="s">
        <v>1504</v>
      </c>
      <c r="Q269" t="s">
        <v>1304</v>
      </c>
      <c r="R269" t="s">
        <v>671</v>
      </c>
    </row>
    <row r="270" spans="13:18" x14ac:dyDescent="0.2">
      <c r="M270" t="s">
        <v>870</v>
      </c>
      <c r="N270" t="s">
        <v>552</v>
      </c>
      <c r="O270" t="s">
        <v>141</v>
      </c>
      <c r="P270" t="s">
        <v>1505</v>
      </c>
      <c r="Q270" t="s">
        <v>1305</v>
      </c>
      <c r="R270" t="s">
        <v>78</v>
      </c>
    </row>
    <row r="271" spans="13:18" x14ac:dyDescent="0.2">
      <c r="M271" t="s">
        <v>871</v>
      </c>
      <c r="N271" t="s">
        <v>553</v>
      </c>
      <c r="O271" t="s">
        <v>141</v>
      </c>
      <c r="P271" t="s">
        <v>1506</v>
      </c>
      <c r="Q271" t="s">
        <v>1306</v>
      </c>
      <c r="R271" t="s">
        <v>672</v>
      </c>
    </row>
    <row r="272" spans="13:18" x14ac:dyDescent="0.2">
      <c r="M272" t="s">
        <v>872</v>
      </c>
      <c r="N272" t="s">
        <v>554</v>
      </c>
      <c r="O272" t="s">
        <v>141</v>
      </c>
      <c r="P272" t="s">
        <v>1507</v>
      </c>
      <c r="Q272" t="s">
        <v>1307</v>
      </c>
      <c r="R272" t="s">
        <v>673</v>
      </c>
    </row>
    <row r="273" spans="13:18" x14ac:dyDescent="0.2">
      <c r="M273" t="s">
        <v>873</v>
      </c>
      <c r="N273" t="s">
        <v>555</v>
      </c>
      <c r="O273" t="s">
        <v>141</v>
      </c>
      <c r="P273" t="s">
        <v>1508</v>
      </c>
      <c r="Q273" t="s">
        <v>1308</v>
      </c>
      <c r="R273" t="s">
        <v>674</v>
      </c>
    </row>
    <row r="274" spans="13:18" x14ac:dyDescent="0.2">
      <c r="M274" t="s">
        <v>874</v>
      </c>
      <c r="N274" t="s">
        <v>556</v>
      </c>
      <c r="O274" t="s">
        <v>141</v>
      </c>
      <c r="P274" t="s">
        <v>1509</v>
      </c>
      <c r="Q274" t="s">
        <v>1309</v>
      </c>
      <c r="R274" t="s">
        <v>675</v>
      </c>
    </row>
    <row r="275" spans="13:18" x14ac:dyDescent="0.2">
      <c r="M275" t="s">
        <v>875</v>
      </c>
      <c r="N275" t="s">
        <v>557</v>
      </c>
      <c r="O275" t="s">
        <v>141</v>
      </c>
      <c r="P275" t="s">
        <v>1510</v>
      </c>
      <c r="Q275" t="s">
        <v>1310</v>
      </c>
      <c r="R275" t="s">
        <v>676</v>
      </c>
    </row>
    <row r="276" spans="13:18" x14ac:dyDescent="0.2">
      <c r="M276" t="s">
        <v>876</v>
      </c>
      <c r="N276" t="s">
        <v>558</v>
      </c>
      <c r="O276" t="s">
        <v>141</v>
      </c>
      <c r="P276" t="s">
        <v>1511</v>
      </c>
      <c r="Q276" t="s">
        <v>1311</v>
      </c>
      <c r="R276" t="s">
        <v>677</v>
      </c>
    </row>
    <row r="277" spans="13:18" x14ac:dyDescent="0.2">
      <c r="M277" t="s">
        <v>877</v>
      </c>
      <c r="N277" t="s">
        <v>559</v>
      </c>
      <c r="O277" t="s">
        <v>141</v>
      </c>
      <c r="P277" t="s">
        <v>1512</v>
      </c>
      <c r="Q277" t="s">
        <v>1314</v>
      </c>
      <c r="R277" t="s">
        <v>680</v>
      </c>
    </row>
    <row r="278" spans="13:18" x14ac:dyDescent="0.2">
      <c r="M278" t="s">
        <v>878</v>
      </c>
      <c r="N278" t="s">
        <v>560</v>
      </c>
      <c r="O278" t="s">
        <v>141</v>
      </c>
      <c r="P278" t="s">
        <v>1513</v>
      </c>
      <c r="Q278" t="s">
        <v>1312</v>
      </c>
      <c r="R278" t="s">
        <v>678</v>
      </c>
    </row>
    <row r="279" spans="13:18" x14ac:dyDescent="0.2">
      <c r="M279" t="s">
        <v>879</v>
      </c>
      <c r="N279" t="s">
        <v>561</v>
      </c>
      <c r="O279" t="s">
        <v>141</v>
      </c>
      <c r="P279" t="s">
        <v>1514</v>
      </c>
      <c r="Q279" t="s">
        <v>1315</v>
      </c>
      <c r="R279" t="s">
        <v>681</v>
      </c>
    </row>
    <row r="280" spans="13:18" x14ac:dyDescent="0.2">
      <c r="M280">
        <v>239027</v>
      </c>
      <c r="N280" t="s">
        <v>1094</v>
      </c>
      <c r="O280" t="s">
        <v>141</v>
      </c>
      <c r="P280" t="s">
        <v>1515</v>
      </c>
      <c r="Q280" t="s">
        <v>1316</v>
      </c>
      <c r="R280" t="s">
        <v>682</v>
      </c>
    </row>
    <row r="281" spans="13:18" x14ac:dyDescent="0.2">
      <c r="M281">
        <v>211007</v>
      </c>
      <c r="N281" t="s">
        <v>1582</v>
      </c>
      <c r="O281" t="s">
        <v>139</v>
      </c>
      <c r="P281" t="s">
        <v>1516</v>
      </c>
      <c r="Q281" t="s">
        <v>1313</v>
      </c>
      <c r="R281" t="s">
        <v>679</v>
      </c>
    </row>
    <row r="282" spans="13:18" x14ac:dyDescent="0.2">
      <c r="M282" s="108">
        <v>227360</v>
      </c>
      <c r="N282" s="109" t="s">
        <v>1537</v>
      </c>
      <c r="O282" t="s">
        <v>141</v>
      </c>
      <c r="P282" t="s">
        <v>1517</v>
      </c>
      <c r="Q282" t="s">
        <v>1187</v>
      </c>
      <c r="R282" t="s">
        <v>538</v>
      </c>
    </row>
    <row r="283" spans="13:18" x14ac:dyDescent="0.2">
      <c r="M283" s="108">
        <v>227361</v>
      </c>
      <c r="N283" s="109" t="s">
        <v>161</v>
      </c>
      <c r="O283" t="s">
        <v>141</v>
      </c>
      <c r="P283" t="s">
        <v>1518</v>
      </c>
      <c r="Q283" t="s">
        <v>2722</v>
      </c>
      <c r="R283" t="s">
        <v>72</v>
      </c>
    </row>
    <row r="284" spans="13:18" x14ac:dyDescent="0.2">
      <c r="P284" t="s">
        <v>1519</v>
      </c>
      <c r="Q284" t="s">
        <v>1188</v>
      </c>
      <c r="R284" t="s">
        <v>595</v>
      </c>
    </row>
    <row r="285" spans="13:18" x14ac:dyDescent="0.2">
      <c r="P285" t="s">
        <v>1520</v>
      </c>
      <c r="Q285" t="s">
        <v>1261</v>
      </c>
      <c r="R285" t="s">
        <v>647</v>
      </c>
    </row>
    <row r="286" spans="13:18" x14ac:dyDescent="0.2">
      <c r="P286" t="s">
        <v>1521</v>
      </c>
      <c r="Q286" t="s">
        <v>1189</v>
      </c>
      <c r="R286" t="s">
        <v>596</v>
      </c>
    </row>
    <row r="287" spans="13:18" x14ac:dyDescent="0.2">
      <c r="P287" t="s">
        <v>1522</v>
      </c>
      <c r="Q287" t="s">
        <v>1190</v>
      </c>
      <c r="R287" t="s">
        <v>2585</v>
      </c>
    </row>
    <row r="288" spans="13:18" x14ac:dyDescent="0.2">
      <c r="M288">
        <v>210000</v>
      </c>
      <c r="N288" t="s">
        <v>969</v>
      </c>
      <c r="O288" t="s">
        <v>139</v>
      </c>
      <c r="P288" t="s">
        <v>1523</v>
      </c>
      <c r="Q288" t="s">
        <v>1301</v>
      </c>
      <c r="R288" t="s">
        <v>585</v>
      </c>
    </row>
    <row r="289" spans="13:18" x14ac:dyDescent="0.2">
      <c r="M289">
        <v>211013</v>
      </c>
      <c r="N289" t="s">
        <v>1576</v>
      </c>
      <c r="O289" t="s">
        <v>139</v>
      </c>
      <c r="P289" t="s">
        <v>1524</v>
      </c>
      <c r="Q289" t="s">
        <v>1262</v>
      </c>
      <c r="R289" t="s">
        <v>62</v>
      </c>
    </row>
    <row r="290" spans="13:18" x14ac:dyDescent="0.2">
      <c r="M290">
        <v>211012</v>
      </c>
      <c r="N290" t="s">
        <v>1579</v>
      </c>
      <c r="O290" t="s">
        <v>139</v>
      </c>
      <c r="P290" t="s">
        <v>1525</v>
      </c>
      <c r="Q290" t="s">
        <v>1221</v>
      </c>
      <c r="R290" t="s">
        <v>617</v>
      </c>
    </row>
    <row r="291" spans="13:18" x14ac:dyDescent="0.2">
      <c r="N291" t="s">
        <v>1581</v>
      </c>
      <c r="O291" t="s">
        <v>139</v>
      </c>
      <c r="P291" t="s">
        <v>1538</v>
      </c>
      <c r="Q291" t="s">
        <v>2723</v>
      </c>
      <c r="R291" t="s">
        <v>1540</v>
      </c>
    </row>
    <row r="292" spans="13:18" x14ac:dyDescent="0.2">
      <c r="M292">
        <v>210040</v>
      </c>
      <c r="N292" t="s">
        <v>936</v>
      </c>
      <c r="O292" t="s">
        <v>139</v>
      </c>
      <c r="P292" t="s">
        <v>1539</v>
      </c>
      <c r="Q292" t="s">
        <v>2724</v>
      </c>
      <c r="R292" t="s">
        <v>1541</v>
      </c>
    </row>
    <row r="293" spans="13:18" x14ac:dyDescent="0.2">
      <c r="M293">
        <v>210025</v>
      </c>
      <c r="N293" t="s">
        <v>938</v>
      </c>
      <c r="O293" t="s">
        <v>139</v>
      </c>
    </row>
    <row r="294" spans="13:18" x14ac:dyDescent="0.2">
      <c r="M294">
        <v>210011</v>
      </c>
      <c r="N294" t="s">
        <v>940</v>
      </c>
      <c r="O294" t="s">
        <v>139</v>
      </c>
    </row>
    <row r="295" spans="13:18" x14ac:dyDescent="0.2">
      <c r="M295">
        <v>210021</v>
      </c>
      <c r="N295" t="s">
        <v>943</v>
      </c>
      <c r="O295" t="s">
        <v>139</v>
      </c>
    </row>
    <row r="296" spans="13:18" x14ac:dyDescent="0.2">
      <c r="M296">
        <v>211007</v>
      </c>
      <c r="N296" t="s">
        <v>1582</v>
      </c>
      <c r="O296" t="s">
        <v>139</v>
      </c>
    </row>
    <row r="297" spans="13:18" x14ac:dyDescent="0.2">
      <c r="M297">
        <v>210115</v>
      </c>
      <c r="N297" t="s">
        <v>945</v>
      </c>
      <c r="O297" t="s">
        <v>139</v>
      </c>
    </row>
    <row r="298" spans="13:18" x14ac:dyDescent="0.2">
      <c r="M298">
        <v>211005</v>
      </c>
      <c r="N298" t="s">
        <v>1585</v>
      </c>
      <c r="O298" t="s">
        <v>139</v>
      </c>
    </row>
    <row r="299" spans="13:18" x14ac:dyDescent="0.2">
      <c r="M299">
        <v>210028</v>
      </c>
      <c r="N299" t="s">
        <v>947</v>
      </c>
      <c r="O299" t="s">
        <v>139</v>
      </c>
    </row>
    <row r="300" spans="13:18" x14ac:dyDescent="0.2">
      <c r="M300">
        <v>210026</v>
      </c>
      <c r="N300" t="s">
        <v>950</v>
      </c>
      <c r="O300" t="s">
        <v>139</v>
      </c>
      <c r="P300" t="s">
        <v>2619</v>
      </c>
      <c r="Q300" t="s">
        <v>968</v>
      </c>
      <c r="R300" t="s">
        <v>970</v>
      </c>
    </row>
    <row r="301" spans="13:18" x14ac:dyDescent="0.2">
      <c r="M301">
        <v>210013</v>
      </c>
      <c r="N301" t="s">
        <v>953</v>
      </c>
      <c r="O301" t="s">
        <v>139</v>
      </c>
      <c r="P301" t="s">
        <v>2621</v>
      </c>
      <c r="Q301" t="s">
        <v>2573</v>
      </c>
      <c r="R301" t="s">
        <v>2574</v>
      </c>
    </row>
    <row r="302" spans="13:18" x14ac:dyDescent="0.2">
      <c r="M302">
        <v>210078</v>
      </c>
      <c r="N302" t="s">
        <v>956</v>
      </c>
      <c r="O302" t="s">
        <v>139</v>
      </c>
      <c r="P302" t="s">
        <v>2623</v>
      </c>
      <c r="Q302" t="s">
        <v>1575</v>
      </c>
      <c r="R302" t="s">
        <v>1577</v>
      </c>
    </row>
    <row r="303" spans="13:18" x14ac:dyDescent="0.2">
      <c r="M303">
        <v>210083</v>
      </c>
      <c r="N303" t="s">
        <v>959</v>
      </c>
      <c r="O303" t="s">
        <v>139</v>
      </c>
      <c r="P303" t="s">
        <v>2625</v>
      </c>
      <c r="Q303" t="s">
        <v>1578</v>
      </c>
      <c r="R303" t="s">
        <v>1580</v>
      </c>
    </row>
    <row r="304" spans="13:18" x14ac:dyDescent="0.2">
      <c r="N304" t="s">
        <v>961</v>
      </c>
      <c r="O304" t="s">
        <v>139</v>
      </c>
      <c r="P304" t="s">
        <v>2627</v>
      </c>
      <c r="Q304" t="s">
        <v>2725</v>
      </c>
      <c r="R304" t="s">
        <v>2699</v>
      </c>
    </row>
    <row r="305" spans="13:18" x14ac:dyDescent="0.2">
      <c r="M305">
        <v>210109</v>
      </c>
      <c r="N305" t="s">
        <v>1588</v>
      </c>
      <c r="O305" t="s">
        <v>139</v>
      </c>
      <c r="P305" t="s">
        <v>2629</v>
      </c>
      <c r="Q305" t="s">
        <v>935</v>
      </c>
      <c r="R305" t="s">
        <v>936</v>
      </c>
    </row>
    <row r="306" spans="13:18" x14ac:dyDescent="0.2">
      <c r="M306">
        <v>210111</v>
      </c>
      <c r="N306" t="s">
        <v>963</v>
      </c>
      <c r="O306" t="s">
        <v>139</v>
      </c>
      <c r="P306" t="s">
        <v>2631</v>
      </c>
      <c r="Q306" t="s">
        <v>2579</v>
      </c>
      <c r="R306" t="s">
        <v>2580</v>
      </c>
    </row>
    <row r="307" spans="13:18" x14ac:dyDescent="0.2">
      <c r="M307">
        <v>233001</v>
      </c>
      <c r="N307" t="s">
        <v>966</v>
      </c>
      <c r="O307" t="s">
        <v>139</v>
      </c>
      <c r="P307" t="s">
        <v>2633</v>
      </c>
      <c r="Q307" t="s">
        <v>937</v>
      </c>
      <c r="R307" t="s">
        <v>938</v>
      </c>
    </row>
    <row r="308" spans="13:18" x14ac:dyDescent="0.2">
      <c r="M308">
        <v>211005</v>
      </c>
      <c r="N308" t="s">
        <v>1590</v>
      </c>
      <c r="O308" t="s">
        <v>139</v>
      </c>
      <c r="P308" t="s">
        <v>2569</v>
      </c>
      <c r="Q308" t="s">
        <v>939</v>
      </c>
      <c r="R308" t="s">
        <v>941</v>
      </c>
    </row>
    <row r="309" spans="13:18" x14ac:dyDescent="0.2">
      <c r="M309">
        <v>211001</v>
      </c>
      <c r="N309" t="s">
        <v>1592</v>
      </c>
      <c r="O309" t="s">
        <v>139</v>
      </c>
      <c r="P309" t="s">
        <v>2636</v>
      </c>
      <c r="Q309" t="s">
        <v>942</v>
      </c>
      <c r="R309" t="s">
        <v>943</v>
      </c>
    </row>
    <row r="310" spans="13:18" x14ac:dyDescent="0.2">
      <c r="M310">
        <v>210000</v>
      </c>
      <c r="N310" t="s">
        <v>969</v>
      </c>
      <c r="O310" t="s">
        <v>139</v>
      </c>
      <c r="P310" t="s">
        <v>2638</v>
      </c>
      <c r="Q310" t="s">
        <v>944</v>
      </c>
      <c r="R310" t="s">
        <v>945</v>
      </c>
    </row>
    <row r="311" spans="13:18" x14ac:dyDescent="0.2">
      <c r="M311">
        <v>210001</v>
      </c>
      <c r="N311" t="s">
        <v>972</v>
      </c>
      <c r="O311" t="s">
        <v>139</v>
      </c>
      <c r="P311" t="s">
        <v>2640</v>
      </c>
      <c r="Q311" t="s">
        <v>1584</v>
      </c>
      <c r="R311" t="s">
        <v>1586</v>
      </c>
    </row>
    <row r="312" spans="13:18" x14ac:dyDescent="0.2">
      <c r="N312" t="s">
        <v>974</v>
      </c>
      <c r="O312" t="s">
        <v>139</v>
      </c>
      <c r="P312" t="s">
        <v>2641</v>
      </c>
      <c r="Q312" t="s">
        <v>2726</v>
      </c>
      <c r="R312" t="s">
        <v>2727</v>
      </c>
    </row>
    <row r="313" spans="13:18" x14ac:dyDescent="0.2">
      <c r="M313">
        <v>210067</v>
      </c>
      <c r="N313" t="s">
        <v>976</v>
      </c>
      <c r="O313" t="s">
        <v>139</v>
      </c>
      <c r="P313" t="s">
        <v>2642</v>
      </c>
      <c r="Q313" t="s">
        <v>946</v>
      </c>
      <c r="R313" t="s">
        <v>948</v>
      </c>
    </row>
    <row r="314" spans="13:18" x14ac:dyDescent="0.2">
      <c r="M314" t="s">
        <v>1593</v>
      </c>
      <c r="N314" t="s">
        <v>978</v>
      </c>
      <c r="O314" t="s">
        <v>139</v>
      </c>
      <c r="P314" t="s">
        <v>2570</v>
      </c>
      <c r="Q314" t="s">
        <v>949</v>
      </c>
      <c r="R314" t="s">
        <v>951</v>
      </c>
    </row>
    <row r="315" spans="13:18" x14ac:dyDescent="0.2">
      <c r="N315" t="s">
        <v>979</v>
      </c>
      <c r="O315" t="s">
        <v>139</v>
      </c>
      <c r="P315" t="s">
        <v>2643</v>
      </c>
      <c r="Q315" t="s">
        <v>952</v>
      </c>
      <c r="R315" t="s">
        <v>954</v>
      </c>
    </row>
    <row r="316" spans="13:18" x14ac:dyDescent="0.2">
      <c r="M316">
        <v>210064</v>
      </c>
      <c r="N316" t="s">
        <v>981</v>
      </c>
      <c r="O316" t="s">
        <v>139</v>
      </c>
      <c r="P316" t="s">
        <v>2644</v>
      </c>
      <c r="Q316" t="s">
        <v>955</v>
      </c>
      <c r="R316" t="s">
        <v>957</v>
      </c>
    </row>
    <row r="317" spans="13:18" x14ac:dyDescent="0.2">
      <c r="M317">
        <v>241048</v>
      </c>
      <c r="N317" t="s">
        <v>983</v>
      </c>
      <c r="O317" t="s">
        <v>139</v>
      </c>
      <c r="P317" t="s">
        <v>2645</v>
      </c>
      <c r="Q317" t="s">
        <v>958</v>
      </c>
      <c r="R317" t="s">
        <v>960</v>
      </c>
    </row>
    <row r="318" spans="13:18" x14ac:dyDescent="0.2">
      <c r="M318">
        <v>211006</v>
      </c>
      <c r="N318" t="s">
        <v>1595</v>
      </c>
      <c r="O318" t="s">
        <v>139</v>
      </c>
      <c r="P318" t="s">
        <v>2646</v>
      </c>
      <c r="Q318" t="s">
        <v>2728</v>
      </c>
      <c r="R318" t="s">
        <v>2729</v>
      </c>
    </row>
    <row r="319" spans="13:18" x14ac:dyDescent="0.2">
      <c r="M319">
        <v>210004</v>
      </c>
      <c r="N319" t="s">
        <v>985</v>
      </c>
      <c r="O319" t="s">
        <v>139</v>
      </c>
      <c r="P319" t="s">
        <v>2647</v>
      </c>
      <c r="Q319" t="s">
        <v>1587</v>
      </c>
      <c r="R319" t="s">
        <v>1589</v>
      </c>
    </row>
    <row r="320" spans="13:18" x14ac:dyDescent="0.2">
      <c r="M320">
        <v>210022</v>
      </c>
      <c r="N320" t="s">
        <v>988</v>
      </c>
      <c r="O320" t="s">
        <v>139</v>
      </c>
      <c r="P320" t="s">
        <v>2648</v>
      </c>
      <c r="Q320" t="s">
        <v>962</v>
      </c>
      <c r="R320" t="s">
        <v>964</v>
      </c>
    </row>
    <row r="321" spans="13:18" x14ac:dyDescent="0.2">
      <c r="M321">
        <v>211011</v>
      </c>
      <c r="N321" t="s">
        <v>1598</v>
      </c>
      <c r="O321" t="s">
        <v>139</v>
      </c>
      <c r="P321" t="s">
        <v>2649</v>
      </c>
      <c r="Q321" t="s">
        <v>965</v>
      </c>
      <c r="R321" t="s">
        <v>967</v>
      </c>
    </row>
    <row r="322" spans="13:18" x14ac:dyDescent="0.2">
      <c r="M322">
        <v>210037</v>
      </c>
      <c r="N322" t="s">
        <v>23</v>
      </c>
      <c r="O322" t="s">
        <v>139</v>
      </c>
      <c r="P322" t="s">
        <v>2650</v>
      </c>
      <c r="Q322" t="s">
        <v>1591</v>
      </c>
      <c r="R322" t="s">
        <v>1592</v>
      </c>
    </row>
    <row r="323" spans="13:18" x14ac:dyDescent="0.2">
      <c r="M323">
        <v>211009</v>
      </c>
      <c r="N323" t="s">
        <v>1601</v>
      </c>
      <c r="O323" t="s">
        <v>139</v>
      </c>
      <c r="P323" t="s">
        <v>2651</v>
      </c>
      <c r="Q323" t="s">
        <v>968</v>
      </c>
      <c r="R323" t="s">
        <v>970</v>
      </c>
    </row>
    <row r="324" spans="13:18" x14ac:dyDescent="0.2">
      <c r="M324">
        <v>210073</v>
      </c>
      <c r="N324" t="s">
        <v>991</v>
      </c>
      <c r="O324" t="s">
        <v>139</v>
      </c>
      <c r="P324" t="s">
        <v>2652</v>
      </c>
      <c r="Q324" t="s">
        <v>971</v>
      </c>
      <c r="R324" t="s">
        <v>972</v>
      </c>
    </row>
    <row r="325" spans="13:18" x14ac:dyDescent="0.2">
      <c r="M325">
        <v>211008</v>
      </c>
      <c r="N325" t="s">
        <v>1603</v>
      </c>
      <c r="O325" t="s">
        <v>139</v>
      </c>
      <c r="P325" t="s">
        <v>2653</v>
      </c>
      <c r="Q325" t="s">
        <v>973</v>
      </c>
      <c r="R325" t="s">
        <v>974</v>
      </c>
    </row>
    <row r="326" spans="13:18" x14ac:dyDescent="0.2">
      <c r="M326">
        <v>210034</v>
      </c>
      <c r="N326" t="s">
        <v>993</v>
      </c>
      <c r="O326" t="s">
        <v>139</v>
      </c>
      <c r="P326" t="s">
        <v>2654</v>
      </c>
      <c r="Q326" t="s">
        <v>2730</v>
      </c>
      <c r="R326" t="s">
        <v>1583</v>
      </c>
    </row>
    <row r="327" spans="13:18" x14ac:dyDescent="0.2">
      <c r="M327">
        <v>211002</v>
      </c>
      <c r="N327" t="s">
        <v>1605</v>
      </c>
      <c r="O327" t="s">
        <v>139</v>
      </c>
      <c r="P327" t="s">
        <v>2655</v>
      </c>
      <c r="Q327" t="s">
        <v>975</v>
      </c>
      <c r="R327" t="s">
        <v>976</v>
      </c>
    </row>
    <row r="328" spans="13:18" x14ac:dyDescent="0.2">
      <c r="M328">
        <v>210096</v>
      </c>
      <c r="N328" t="s">
        <v>24</v>
      </c>
      <c r="O328" t="s">
        <v>139</v>
      </c>
      <c r="P328" t="s">
        <v>2656</v>
      </c>
      <c r="Q328" t="s">
        <v>977</v>
      </c>
      <c r="R328" t="s">
        <v>978</v>
      </c>
    </row>
    <row r="329" spans="13:18" x14ac:dyDescent="0.2">
      <c r="M329">
        <v>211010</v>
      </c>
      <c r="N329" t="s">
        <v>1606</v>
      </c>
      <c r="O329" t="s">
        <v>139</v>
      </c>
      <c r="P329" t="s">
        <v>2657</v>
      </c>
      <c r="Q329" t="s">
        <v>979</v>
      </c>
      <c r="R329" t="s">
        <v>1594</v>
      </c>
    </row>
    <row r="330" spans="13:18" x14ac:dyDescent="0.2">
      <c r="M330">
        <v>210005</v>
      </c>
      <c r="N330" t="s">
        <v>996</v>
      </c>
      <c r="O330" t="s">
        <v>139</v>
      </c>
      <c r="P330" t="s">
        <v>2658</v>
      </c>
      <c r="Q330" t="s">
        <v>2575</v>
      </c>
      <c r="R330" t="s">
        <v>2576</v>
      </c>
    </row>
    <row r="331" spans="13:18" x14ac:dyDescent="0.2">
      <c r="M331">
        <v>211003</v>
      </c>
      <c r="N331" t="s">
        <v>1608</v>
      </c>
      <c r="O331" t="s">
        <v>139</v>
      </c>
      <c r="P331" t="s">
        <v>2659</v>
      </c>
      <c r="Q331" t="s">
        <v>980</v>
      </c>
      <c r="R331" t="s">
        <v>981</v>
      </c>
    </row>
    <row r="332" spans="13:18" x14ac:dyDescent="0.2">
      <c r="M332">
        <v>210019</v>
      </c>
      <c r="N332" t="s">
        <v>119</v>
      </c>
      <c r="O332" t="s">
        <v>139</v>
      </c>
      <c r="P332" t="s">
        <v>2660</v>
      </c>
      <c r="Q332" t="s">
        <v>982</v>
      </c>
      <c r="R332" t="s">
        <v>983</v>
      </c>
    </row>
    <row r="333" spans="13:18" x14ac:dyDescent="0.2">
      <c r="M333">
        <v>210009</v>
      </c>
      <c r="N333" t="s">
        <v>999</v>
      </c>
      <c r="O333" t="s">
        <v>139</v>
      </c>
      <c r="P333" t="s">
        <v>2661</v>
      </c>
      <c r="Q333" t="s">
        <v>1595</v>
      </c>
      <c r="R333" t="s">
        <v>1596</v>
      </c>
    </row>
    <row r="334" spans="13:18" x14ac:dyDescent="0.2">
      <c r="M334">
        <v>210010</v>
      </c>
      <c r="N334" t="s">
        <v>1002</v>
      </c>
      <c r="O334" t="s">
        <v>139</v>
      </c>
      <c r="P334" t="s">
        <v>2662</v>
      </c>
      <c r="Q334" t="s">
        <v>984</v>
      </c>
      <c r="R334" t="s">
        <v>986</v>
      </c>
    </row>
    <row r="335" spans="13:18" x14ac:dyDescent="0.2">
      <c r="M335">
        <v>210110</v>
      </c>
      <c r="N335" t="s">
        <v>25</v>
      </c>
      <c r="O335" t="s">
        <v>139</v>
      </c>
      <c r="P335" t="s">
        <v>2663</v>
      </c>
      <c r="Q335" t="s">
        <v>987</v>
      </c>
      <c r="R335" t="s">
        <v>988</v>
      </c>
    </row>
    <row r="336" spans="13:18" x14ac:dyDescent="0.2">
      <c r="M336">
        <v>211004</v>
      </c>
      <c r="N336" t="s">
        <v>1610</v>
      </c>
      <c r="O336" t="s">
        <v>139</v>
      </c>
      <c r="P336" t="s">
        <v>2664</v>
      </c>
      <c r="Q336" t="s">
        <v>1597</v>
      </c>
      <c r="R336" t="s">
        <v>1599</v>
      </c>
    </row>
    <row r="337" spans="13:18" x14ac:dyDescent="0.2">
      <c r="O337" t="s">
        <v>139</v>
      </c>
      <c r="P337" t="s">
        <v>2665</v>
      </c>
      <c r="Q337" t="s">
        <v>2731</v>
      </c>
      <c r="R337" t="s">
        <v>2704</v>
      </c>
    </row>
    <row r="338" spans="13:18" x14ac:dyDescent="0.2">
      <c r="O338" t="s">
        <v>139</v>
      </c>
      <c r="P338" t="s">
        <v>2666</v>
      </c>
      <c r="Q338" t="s">
        <v>2732</v>
      </c>
      <c r="R338" t="s">
        <v>2733</v>
      </c>
    </row>
    <row r="339" spans="13:18" x14ac:dyDescent="0.2">
      <c r="P339" t="s">
        <v>2667</v>
      </c>
      <c r="Q339" t="s">
        <v>989</v>
      </c>
      <c r="R339" t="s">
        <v>23</v>
      </c>
    </row>
    <row r="340" spans="13:18" x14ac:dyDescent="0.2">
      <c r="P340" t="s">
        <v>2668</v>
      </c>
      <c r="Q340" t="s">
        <v>1600</v>
      </c>
      <c r="R340" t="s">
        <v>1602</v>
      </c>
    </row>
    <row r="341" spans="13:18" x14ac:dyDescent="0.2">
      <c r="P341" t="s">
        <v>2669</v>
      </c>
      <c r="Q341" t="s">
        <v>990</v>
      </c>
      <c r="R341" t="s">
        <v>991</v>
      </c>
    </row>
    <row r="342" spans="13:18" x14ac:dyDescent="0.2">
      <c r="P342" t="s">
        <v>2670</v>
      </c>
      <c r="Q342" t="s">
        <v>2734</v>
      </c>
      <c r="R342" t="s">
        <v>1603</v>
      </c>
    </row>
    <row r="343" spans="13:18" x14ac:dyDescent="0.2">
      <c r="P343" t="s">
        <v>2671</v>
      </c>
      <c r="Q343" t="s">
        <v>992</v>
      </c>
      <c r="R343" t="s">
        <v>994</v>
      </c>
    </row>
    <row r="344" spans="13:18" x14ac:dyDescent="0.2">
      <c r="P344" t="s">
        <v>2672</v>
      </c>
      <c r="Q344" t="s">
        <v>2577</v>
      </c>
      <c r="R344" t="s">
        <v>2578</v>
      </c>
    </row>
    <row r="345" spans="13:18" x14ac:dyDescent="0.2">
      <c r="M345">
        <v>492161</v>
      </c>
      <c r="N345" t="s">
        <v>1627</v>
      </c>
      <c r="O345" t="s">
        <v>139</v>
      </c>
      <c r="P345" t="s">
        <v>2673</v>
      </c>
      <c r="Q345" t="s">
        <v>1604</v>
      </c>
      <c r="R345" t="s">
        <v>1605</v>
      </c>
    </row>
    <row r="346" spans="13:18" x14ac:dyDescent="0.2">
      <c r="M346">
        <v>496023</v>
      </c>
      <c r="N346" t="s">
        <v>933</v>
      </c>
      <c r="O346" t="s">
        <v>139</v>
      </c>
      <c r="P346" t="s">
        <v>2674</v>
      </c>
      <c r="Q346" t="s">
        <v>2735</v>
      </c>
      <c r="R346" t="s">
        <v>2736</v>
      </c>
    </row>
    <row r="347" spans="13:18" x14ac:dyDescent="0.2">
      <c r="M347">
        <v>492164</v>
      </c>
      <c r="N347" t="s">
        <v>1630</v>
      </c>
      <c r="O347" t="s">
        <v>139</v>
      </c>
      <c r="P347" t="s">
        <v>2675</v>
      </c>
      <c r="Q347" t="s">
        <v>995</v>
      </c>
      <c r="R347" t="s">
        <v>996</v>
      </c>
    </row>
    <row r="348" spans="13:18" x14ac:dyDescent="0.2">
      <c r="M348">
        <v>490041</v>
      </c>
      <c r="N348" t="s">
        <v>900</v>
      </c>
      <c r="O348" t="s">
        <v>139</v>
      </c>
      <c r="P348" t="s">
        <v>2676</v>
      </c>
      <c r="Q348" t="s">
        <v>1607</v>
      </c>
      <c r="R348" t="s">
        <v>1608</v>
      </c>
    </row>
    <row r="349" spans="13:18" x14ac:dyDescent="0.2">
      <c r="M349">
        <v>491008</v>
      </c>
      <c r="N349" t="s">
        <v>1633</v>
      </c>
      <c r="O349" t="s">
        <v>139</v>
      </c>
      <c r="P349" t="s">
        <v>2677</v>
      </c>
      <c r="Q349" t="s">
        <v>997</v>
      </c>
      <c r="R349" t="s">
        <v>81</v>
      </c>
    </row>
    <row r="350" spans="13:18" x14ac:dyDescent="0.2">
      <c r="M350">
        <v>492389</v>
      </c>
      <c r="N350" t="s">
        <v>1634</v>
      </c>
      <c r="O350" t="s">
        <v>139</v>
      </c>
      <c r="P350" t="s">
        <v>2678</v>
      </c>
      <c r="Q350" t="s">
        <v>2583</v>
      </c>
      <c r="R350" t="s">
        <v>2584</v>
      </c>
    </row>
    <row r="351" spans="13:18" x14ac:dyDescent="0.2">
      <c r="M351">
        <v>492428</v>
      </c>
      <c r="N351" t="s">
        <v>127</v>
      </c>
      <c r="O351" t="s">
        <v>139</v>
      </c>
      <c r="P351" t="s">
        <v>2679</v>
      </c>
      <c r="Q351" t="s">
        <v>998</v>
      </c>
      <c r="R351" t="s">
        <v>1000</v>
      </c>
    </row>
    <row r="352" spans="13:18" x14ac:dyDescent="0.2">
      <c r="M352">
        <v>492427</v>
      </c>
      <c r="N352" t="s">
        <v>1611</v>
      </c>
      <c r="O352" t="s">
        <v>139</v>
      </c>
      <c r="P352" t="s">
        <v>2680</v>
      </c>
      <c r="Q352" t="s">
        <v>1001</v>
      </c>
      <c r="R352" t="s">
        <v>1002</v>
      </c>
    </row>
    <row r="353" spans="13:18" x14ac:dyDescent="0.2">
      <c r="M353">
        <v>490014</v>
      </c>
      <c r="N353" t="s">
        <v>121</v>
      </c>
      <c r="O353" t="s">
        <v>139</v>
      </c>
      <c r="P353" t="s">
        <v>2681</v>
      </c>
      <c r="Q353" t="s">
        <v>2581</v>
      </c>
      <c r="R353" t="s">
        <v>2582</v>
      </c>
    </row>
    <row r="354" spans="13:18" x14ac:dyDescent="0.2">
      <c r="M354">
        <v>490016</v>
      </c>
      <c r="N354" t="s">
        <v>898</v>
      </c>
      <c r="O354" t="s">
        <v>139</v>
      </c>
      <c r="P354" t="s">
        <v>2682</v>
      </c>
      <c r="Q354" t="s">
        <v>1609</v>
      </c>
      <c r="R354" t="s">
        <v>1610</v>
      </c>
    </row>
    <row r="355" spans="13:18" x14ac:dyDescent="0.2">
      <c r="M355">
        <v>492069</v>
      </c>
      <c r="N355" t="s">
        <v>1612</v>
      </c>
      <c r="O355" t="s">
        <v>139</v>
      </c>
      <c r="P355" t="s">
        <v>2683</v>
      </c>
      <c r="Q355" t="s">
        <v>2571</v>
      </c>
      <c r="R355" t="s">
        <v>2572</v>
      </c>
    </row>
    <row r="356" spans="13:18" x14ac:dyDescent="0.2">
      <c r="M356">
        <v>492337</v>
      </c>
      <c r="N356" t="s">
        <v>930</v>
      </c>
      <c r="O356" t="s">
        <v>139</v>
      </c>
      <c r="P356" t="s">
        <v>2737</v>
      </c>
      <c r="Q356" t="s">
        <v>1628</v>
      </c>
      <c r="R356" t="s">
        <v>1629</v>
      </c>
    </row>
    <row r="357" spans="13:18" x14ac:dyDescent="0.2">
      <c r="M357">
        <v>492087</v>
      </c>
      <c r="N357" t="s">
        <v>1613</v>
      </c>
      <c r="O357" t="s">
        <v>139</v>
      </c>
      <c r="P357" t="s">
        <v>2738</v>
      </c>
      <c r="Q357" t="s">
        <v>934</v>
      </c>
      <c r="R357" t="s">
        <v>2696</v>
      </c>
    </row>
    <row r="358" spans="13:18" x14ac:dyDescent="0.2">
      <c r="M358">
        <v>492114</v>
      </c>
      <c r="N358" t="s">
        <v>122</v>
      </c>
      <c r="O358" t="s">
        <v>139</v>
      </c>
      <c r="P358" t="s">
        <v>2739</v>
      </c>
      <c r="Q358" t="s">
        <v>1631</v>
      </c>
      <c r="R358" t="s">
        <v>1632</v>
      </c>
    </row>
    <row r="359" spans="13:18" x14ac:dyDescent="0.2">
      <c r="M359">
        <v>492070</v>
      </c>
      <c r="N359" t="s">
        <v>912</v>
      </c>
      <c r="O359" t="s">
        <v>139</v>
      </c>
      <c r="P359" t="s">
        <v>2740</v>
      </c>
      <c r="Q359" t="s">
        <v>901</v>
      </c>
      <c r="R359" t="s">
        <v>902</v>
      </c>
    </row>
    <row r="360" spans="13:18" x14ac:dyDescent="0.2">
      <c r="M360">
        <v>492394</v>
      </c>
      <c r="N360" t="s">
        <v>1614</v>
      </c>
      <c r="O360" t="s">
        <v>139</v>
      </c>
      <c r="P360" t="s">
        <v>2741</v>
      </c>
      <c r="Q360" t="s">
        <v>2742</v>
      </c>
      <c r="R360" t="s">
        <v>2743</v>
      </c>
    </row>
    <row r="361" spans="13:18" x14ac:dyDescent="0.2">
      <c r="M361">
        <v>492049</v>
      </c>
      <c r="N361" t="s">
        <v>907</v>
      </c>
      <c r="O361" t="s">
        <v>139</v>
      </c>
      <c r="P361" t="s">
        <v>2744</v>
      </c>
      <c r="Q361" t="s">
        <v>1635</v>
      </c>
      <c r="R361" t="s">
        <v>1636</v>
      </c>
    </row>
    <row r="362" spans="13:18" x14ac:dyDescent="0.2">
      <c r="M362">
        <v>492051</v>
      </c>
      <c r="N362" t="s">
        <v>1615</v>
      </c>
      <c r="O362" t="s">
        <v>139</v>
      </c>
      <c r="P362" t="s">
        <v>2745</v>
      </c>
      <c r="Q362" t="s">
        <v>932</v>
      </c>
      <c r="R362" t="s">
        <v>83</v>
      </c>
    </row>
    <row r="363" spans="13:18" x14ac:dyDescent="0.2">
      <c r="M363">
        <v>492055</v>
      </c>
      <c r="N363" t="s">
        <v>908</v>
      </c>
      <c r="O363" t="s">
        <v>139</v>
      </c>
    </row>
    <row r="364" spans="13:18" x14ac:dyDescent="0.2">
      <c r="M364">
        <v>492064</v>
      </c>
      <c r="N364" t="s">
        <v>1616</v>
      </c>
      <c r="O364" t="s">
        <v>139</v>
      </c>
      <c r="P364" t="s">
        <v>2622</v>
      </c>
      <c r="Q364" t="s">
        <v>2698</v>
      </c>
      <c r="R364" t="s">
        <v>2699</v>
      </c>
    </row>
    <row r="365" spans="13:18" x14ac:dyDescent="0.2">
      <c r="M365">
        <v>492066</v>
      </c>
      <c r="N365" t="s">
        <v>910</v>
      </c>
      <c r="O365" t="s">
        <v>139</v>
      </c>
      <c r="P365" t="s">
        <v>1105</v>
      </c>
      <c r="Q365" t="s">
        <v>2746</v>
      </c>
      <c r="R365" t="s">
        <v>1069</v>
      </c>
    </row>
    <row r="366" spans="13:18" x14ac:dyDescent="0.2">
      <c r="M366">
        <v>492067</v>
      </c>
      <c r="N366" t="s">
        <v>911</v>
      </c>
      <c r="O366" t="s">
        <v>139</v>
      </c>
      <c r="P366" t="s">
        <v>1106</v>
      </c>
      <c r="Q366" t="s">
        <v>2747</v>
      </c>
      <c r="R366" t="s">
        <v>1070</v>
      </c>
    </row>
    <row r="367" spans="13:18" x14ac:dyDescent="0.2">
      <c r="M367">
        <v>492085</v>
      </c>
      <c r="N367" t="s">
        <v>1617</v>
      </c>
      <c r="O367" t="s">
        <v>139</v>
      </c>
      <c r="P367" t="s">
        <v>1107</v>
      </c>
      <c r="Q367" t="s">
        <v>2748</v>
      </c>
      <c r="R367" t="s">
        <v>1071</v>
      </c>
    </row>
    <row r="368" spans="13:18" x14ac:dyDescent="0.2">
      <c r="M368">
        <v>492092</v>
      </c>
      <c r="N368" t="s">
        <v>1618</v>
      </c>
      <c r="O368" t="s">
        <v>139</v>
      </c>
      <c r="P368" t="s">
        <v>1533</v>
      </c>
      <c r="Q368" t="s">
        <v>2749</v>
      </c>
      <c r="R368" t="s">
        <v>2750</v>
      </c>
    </row>
    <row r="369" spans="13:18" x14ac:dyDescent="0.2">
      <c r="M369">
        <v>490021</v>
      </c>
      <c r="N369" t="s">
        <v>899</v>
      </c>
      <c r="O369" t="s">
        <v>139</v>
      </c>
      <c r="P369" t="s">
        <v>1108</v>
      </c>
      <c r="Q369" t="s">
        <v>2751</v>
      </c>
      <c r="R369" t="s">
        <v>1073</v>
      </c>
    </row>
    <row r="370" spans="13:18" x14ac:dyDescent="0.2">
      <c r="M370">
        <v>492116</v>
      </c>
      <c r="N370" t="s">
        <v>913</v>
      </c>
      <c r="O370" t="s">
        <v>139</v>
      </c>
      <c r="P370" t="s">
        <v>1109</v>
      </c>
      <c r="Q370" t="s">
        <v>2752</v>
      </c>
      <c r="R370" t="s">
        <v>1074</v>
      </c>
    </row>
    <row r="371" spans="13:18" x14ac:dyDescent="0.2">
      <c r="M371">
        <v>492126</v>
      </c>
      <c r="N371" t="s">
        <v>914</v>
      </c>
      <c r="O371" t="s">
        <v>139</v>
      </c>
      <c r="P371" t="s">
        <v>1110</v>
      </c>
      <c r="Q371" t="s">
        <v>2753</v>
      </c>
      <c r="R371" t="s">
        <v>1075</v>
      </c>
    </row>
    <row r="372" spans="13:18" x14ac:dyDescent="0.2">
      <c r="M372">
        <v>492133</v>
      </c>
      <c r="N372" t="s">
        <v>915</v>
      </c>
      <c r="O372" t="s">
        <v>139</v>
      </c>
      <c r="P372" t="s">
        <v>1111</v>
      </c>
      <c r="Q372" t="s">
        <v>2754</v>
      </c>
      <c r="R372" t="s">
        <v>1076</v>
      </c>
    </row>
    <row r="373" spans="13:18" x14ac:dyDescent="0.2">
      <c r="M373">
        <v>492142</v>
      </c>
      <c r="N373" t="s">
        <v>916</v>
      </c>
      <c r="O373" t="s">
        <v>139</v>
      </c>
      <c r="P373" t="s">
        <v>1112</v>
      </c>
      <c r="Q373" t="s">
        <v>2755</v>
      </c>
      <c r="R373" t="s">
        <v>986</v>
      </c>
    </row>
    <row r="374" spans="13:18" x14ac:dyDescent="0.2">
      <c r="M374">
        <v>492144</v>
      </c>
      <c r="N374" t="s">
        <v>1619</v>
      </c>
      <c r="O374" t="s">
        <v>139</v>
      </c>
      <c r="P374" t="s">
        <v>2591</v>
      </c>
      <c r="Q374" t="s">
        <v>2756</v>
      </c>
      <c r="R374" t="s">
        <v>2757</v>
      </c>
    </row>
    <row r="375" spans="13:18" x14ac:dyDescent="0.2">
      <c r="M375">
        <v>492057</v>
      </c>
      <c r="N375" t="s">
        <v>1620</v>
      </c>
      <c r="O375" t="s">
        <v>139</v>
      </c>
      <c r="P375" t="s">
        <v>1114</v>
      </c>
      <c r="Q375" t="s">
        <v>2758</v>
      </c>
      <c r="R375" t="s">
        <v>1078</v>
      </c>
    </row>
    <row r="376" spans="13:18" x14ac:dyDescent="0.2">
      <c r="M376">
        <v>492062</v>
      </c>
      <c r="N376" t="s">
        <v>909</v>
      </c>
      <c r="O376" t="s">
        <v>139</v>
      </c>
      <c r="P376" t="s">
        <v>1115</v>
      </c>
      <c r="Q376" t="s">
        <v>2759</v>
      </c>
      <c r="R376" t="s">
        <v>1079</v>
      </c>
    </row>
    <row r="377" spans="13:18" x14ac:dyDescent="0.2">
      <c r="M377">
        <v>492084</v>
      </c>
      <c r="N377" t="s">
        <v>1621</v>
      </c>
      <c r="O377" t="s">
        <v>139</v>
      </c>
      <c r="P377" t="s">
        <v>2592</v>
      </c>
      <c r="Q377" t="s">
        <v>2760</v>
      </c>
      <c r="R377" t="s">
        <v>2761</v>
      </c>
    </row>
    <row r="378" spans="13:18" x14ac:dyDescent="0.2">
      <c r="M378">
        <v>492123</v>
      </c>
      <c r="N378" t="s">
        <v>123</v>
      </c>
      <c r="O378" t="s">
        <v>139</v>
      </c>
      <c r="P378" t="s">
        <v>1117</v>
      </c>
      <c r="Q378" t="s">
        <v>2762</v>
      </c>
      <c r="R378" t="s">
        <v>1081</v>
      </c>
    </row>
    <row r="379" spans="13:18" x14ac:dyDescent="0.2">
      <c r="M379">
        <v>492489</v>
      </c>
      <c r="N379" t="s">
        <v>1622</v>
      </c>
      <c r="O379" t="s">
        <v>139</v>
      </c>
      <c r="P379" t="s">
        <v>1118</v>
      </c>
      <c r="Q379" t="s">
        <v>2763</v>
      </c>
      <c r="R379" t="s">
        <v>1082</v>
      </c>
    </row>
    <row r="380" spans="13:18" x14ac:dyDescent="0.2">
      <c r="M380">
        <v>490035</v>
      </c>
      <c r="N380" t="s">
        <v>1623</v>
      </c>
      <c r="O380" t="s">
        <v>139</v>
      </c>
      <c r="P380" t="s">
        <v>1119</v>
      </c>
      <c r="Q380" t="s">
        <v>2764</v>
      </c>
      <c r="R380" t="s">
        <v>1083</v>
      </c>
    </row>
    <row r="381" spans="13:18" x14ac:dyDescent="0.2">
      <c r="M381">
        <v>490037</v>
      </c>
      <c r="N381" t="s">
        <v>1624</v>
      </c>
      <c r="O381" t="s">
        <v>139</v>
      </c>
      <c r="P381" t="s">
        <v>1120</v>
      </c>
      <c r="Q381" t="s">
        <v>2765</v>
      </c>
      <c r="R381" t="s">
        <v>1084</v>
      </c>
    </row>
    <row r="382" spans="13:18" x14ac:dyDescent="0.2">
      <c r="M382">
        <v>491007</v>
      </c>
      <c r="N382" t="s">
        <v>1625</v>
      </c>
      <c r="O382" t="s">
        <v>139</v>
      </c>
      <c r="P382" t="s">
        <v>1121</v>
      </c>
      <c r="Q382" t="s">
        <v>2766</v>
      </c>
      <c r="R382" t="s">
        <v>1085</v>
      </c>
    </row>
    <row r="383" spans="13:18" x14ac:dyDescent="0.2">
      <c r="M383">
        <v>490040</v>
      </c>
      <c r="N383" t="s">
        <v>1626</v>
      </c>
      <c r="O383" t="s">
        <v>139</v>
      </c>
      <c r="P383" t="s">
        <v>2593</v>
      </c>
      <c r="Q383" t="s">
        <v>2767</v>
      </c>
      <c r="R383" t="s">
        <v>2768</v>
      </c>
    </row>
    <row r="384" spans="13:18" x14ac:dyDescent="0.2">
      <c r="M384">
        <v>492167</v>
      </c>
      <c r="N384" t="s">
        <v>1637</v>
      </c>
      <c r="O384" t="s">
        <v>139</v>
      </c>
      <c r="P384" t="s">
        <v>2769</v>
      </c>
      <c r="Q384" t="s">
        <v>2770</v>
      </c>
      <c r="R384" t="s">
        <v>2771</v>
      </c>
    </row>
    <row r="385" spans="13:18" x14ac:dyDescent="0.2">
      <c r="M385">
        <v>490044</v>
      </c>
      <c r="N385" t="s">
        <v>903</v>
      </c>
      <c r="O385" t="s">
        <v>139</v>
      </c>
      <c r="P385" t="s">
        <v>1124</v>
      </c>
      <c r="Q385" t="s">
        <v>2772</v>
      </c>
      <c r="R385" t="s">
        <v>1088</v>
      </c>
    </row>
    <row r="386" spans="13:18" x14ac:dyDescent="0.2">
      <c r="M386">
        <v>492168</v>
      </c>
      <c r="N386" t="s">
        <v>918</v>
      </c>
      <c r="O386" t="s">
        <v>139</v>
      </c>
      <c r="P386" t="s">
        <v>2594</v>
      </c>
      <c r="Q386" t="s">
        <v>2773</v>
      </c>
      <c r="R386" t="s">
        <v>2774</v>
      </c>
    </row>
    <row r="387" spans="13:18" x14ac:dyDescent="0.2">
      <c r="M387">
        <v>492301</v>
      </c>
      <c r="N387" t="s">
        <v>1638</v>
      </c>
      <c r="O387" t="s">
        <v>139</v>
      </c>
      <c r="P387" t="s">
        <v>1126</v>
      </c>
      <c r="Q387" t="s">
        <v>2775</v>
      </c>
      <c r="R387" t="s">
        <v>1090</v>
      </c>
    </row>
    <row r="388" spans="13:18" x14ac:dyDescent="0.2">
      <c r="M388">
        <v>492165</v>
      </c>
      <c r="N388" t="s">
        <v>917</v>
      </c>
      <c r="O388" t="s">
        <v>139</v>
      </c>
      <c r="P388" t="s">
        <v>2595</v>
      </c>
      <c r="Q388" t="s">
        <v>2776</v>
      </c>
      <c r="R388" t="s">
        <v>2777</v>
      </c>
    </row>
    <row r="389" spans="13:18" x14ac:dyDescent="0.2">
      <c r="M389">
        <v>492174</v>
      </c>
      <c r="N389" t="s">
        <v>920</v>
      </c>
      <c r="O389" t="s">
        <v>139</v>
      </c>
      <c r="P389" t="s">
        <v>2596</v>
      </c>
      <c r="Q389" t="s">
        <v>2778</v>
      </c>
      <c r="R389" t="s">
        <v>2779</v>
      </c>
    </row>
    <row r="390" spans="13:18" x14ac:dyDescent="0.2">
      <c r="M390">
        <v>492173</v>
      </c>
      <c r="N390" t="s">
        <v>919</v>
      </c>
      <c r="O390" t="s">
        <v>139</v>
      </c>
      <c r="P390" t="s">
        <v>1129</v>
      </c>
      <c r="Q390" t="s">
        <v>2780</v>
      </c>
      <c r="R390" t="s">
        <v>1093</v>
      </c>
    </row>
    <row r="391" spans="13:18" x14ac:dyDescent="0.2">
      <c r="M391">
        <v>492412</v>
      </c>
      <c r="N391" t="s">
        <v>931</v>
      </c>
      <c r="O391" t="s">
        <v>139</v>
      </c>
      <c r="P391" t="s">
        <v>2600</v>
      </c>
      <c r="Q391" t="s">
        <v>2781</v>
      </c>
      <c r="R391" t="s">
        <v>1602</v>
      </c>
    </row>
    <row r="392" spans="13:18" x14ac:dyDescent="0.2">
      <c r="M392">
        <v>492177</v>
      </c>
      <c r="N392" t="s">
        <v>921</v>
      </c>
      <c r="O392" t="s">
        <v>139</v>
      </c>
      <c r="P392" t="s">
        <v>1131</v>
      </c>
      <c r="Q392" t="s">
        <v>2782</v>
      </c>
      <c r="R392" t="s">
        <v>1095</v>
      </c>
    </row>
    <row r="393" spans="13:18" x14ac:dyDescent="0.2">
      <c r="M393">
        <v>491013</v>
      </c>
      <c r="N393" t="s">
        <v>906</v>
      </c>
      <c r="O393" t="s">
        <v>139</v>
      </c>
      <c r="P393" t="s">
        <v>1132</v>
      </c>
      <c r="Q393" t="s">
        <v>2783</v>
      </c>
      <c r="R393" t="s">
        <v>1096</v>
      </c>
    </row>
    <row r="394" spans="13:18" x14ac:dyDescent="0.2">
      <c r="M394">
        <v>492182</v>
      </c>
      <c r="N394" t="s">
        <v>1639</v>
      </c>
      <c r="O394" t="s">
        <v>139</v>
      </c>
      <c r="P394" t="s">
        <v>1133</v>
      </c>
      <c r="Q394" t="s">
        <v>2784</v>
      </c>
      <c r="R394" t="s">
        <v>1097</v>
      </c>
    </row>
    <row r="395" spans="13:18" x14ac:dyDescent="0.2">
      <c r="M395">
        <v>492183</v>
      </c>
      <c r="N395" t="s">
        <v>1640</v>
      </c>
      <c r="O395" t="s">
        <v>139</v>
      </c>
      <c r="P395" t="s">
        <v>1134</v>
      </c>
      <c r="Q395" t="s">
        <v>2785</v>
      </c>
      <c r="R395" t="s">
        <v>1098</v>
      </c>
    </row>
    <row r="396" spans="13:18" x14ac:dyDescent="0.2">
      <c r="M396">
        <v>492183</v>
      </c>
      <c r="N396" t="s">
        <v>1640</v>
      </c>
      <c r="O396" t="s">
        <v>139</v>
      </c>
      <c r="P396" t="s">
        <v>1135</v>
      </c>
      <c r="Q396" t="s">
        <v>2786</v>
      </c>
      <c r="R396" t="s">
        <v>1099</v>
      </c>
    </row>
    <row r="397" spans="13:18" x14ac:dyDescent="0.2">
      <c r="M397">
        <v>492184</v>
      </c>
      <c r="N397" t="s">
        <v>124</v>
      </c>
      <c r="O397" t="s">
        <v>139</v>
      </c>
      <c r="P397" t="s">
        <v>2597</v>
      </c>
      <c r="Q397" t="s">
        <v>2787</v>
      </c>
      <c r="R397" t="s">
        <v>2788</v>
      </c>
    </row>
    <row r="398" spans="13:18" x14ac:dyDescent="0.2">
      <c r="M398">
        <v>492185</v>
      </c>
      <c r="N398" t="s">
        <v>922</v>
      </c>
      <c r="O398" t="s">
        <v>139</v>
      </c>
      <c r="P398" t="s">
        <v>2598</v>
      </c>
      <c r="Q398" t="s">
        <v>2789</v>
      </c>
      <c r="R398" t="s">
        <v>2790</v>
      </c>
    </row>
    <row r="399" spans="13:18" x14ac:dyDescent="0.2">
      <c r="M399">
        <v>492522</v>
      </c>
      <c r="N399" t="s">
        <v>1641</v>
      </c>
      <c r="O399" t="s">
        <v>139</v>
      </c>
      <c r="P399" t="s">
        <v>1138</v>
      </c>
      <c r="Q399" t="s">
        <v>2791</v>
      </c>
      <c r="R399" t="s">
        <v>1102</v>
      </c>
    </row>
    <row r="400" spans="13:18" x14ac:dyDescent="0.2">
      <c r="M400">
        <v>490049</v>
      </c>
      <c r="N400" t="s">
        <v>904</v>
      </c>
      <c r="O400" t="s">
        <v>139</v>
      </c>
      <c r="P400" t="s">
        <v>2599</v>
      </c>
      <c r="Q400" t="s">
        <v>2792</v>
      </c>
      <c r="R400" t="s">
        <v>2793</v>
      </c>
    </row>
    <row r="401" spans="13:18" x14ac:dyDescent="0.2">
      <c r="M401">
        <v>492192</v>
      </c>
      <c r="N401" t="s">
        <v>1642</v>
      </c>
      <c r="O401" t="s">
        <v>139</v>
      </c>
      <c r="P401" t="s">
        <v>1140</v>
      </c>
      <c r="Q401" t="s">
        <v>2794</v>
      </c>
      <c r="R401" t="s">
        <v>82</v>
      </c>
    </row>
    <row r="402" spans="13:18" x14ac:dyDescent="0.2">
      <c r="M402">
        <v>492189</v>
      </c>
      <c r="N402" t="s">
        <v>923</v>
      </c>
      <c r="O402" t="s">
        <v>139</v>
      </c>
      <c r="P402" t="s">
        <v>1141</v>
      </c>
      <c r="Q402" t="s">
        <v>2795</v>
      </c>
      <c r="R402" t="s">
        <v>1104</v>
      </c>
    </row>
    <row r="403" spans="13:18" x14ac:dyDescent="0.2">
      <c r="M403">
        <v>492195</v>
      </c>
      <c r="N403" t="s">
        <v>125</v>
      </c>
      <c r="O403" t="s">
        <v>139</v>
      </c>
      <c r="P403" t="s">
        <v>2601</v>
      </c>
      <c r="Q403" t="s">
        <v>2796</v>
      </c>
      <c r="R403" t="s">
        <v>1610</v>
      </c>
    </row>
    <row r="404" spans="13:18" x14ac:dyDescent="0.2">
      <c r="M404">
        <v>492200</v>
      </c>
      <c r="N404" t="s">
        <v>126</v>
      </c>
      <c r="O404" t="s">
        <v>139</v>
      </c>
      <c r="P404" t="s">
        <v>2602</v>
      </c>
      <c r="Q404" t="s">
        <v>2797</v>
      </c>
      <c r="R404" t="s">
        <v>1583</v>
      </c>
    </row>
    <row r="405" spans="13:18" x14ac:dyDescent="0.2">
      <c r="M405">
        <v>492201</v>
      </c>
      <c r="N405" t="s">
        <v>1643</v>
      </c>
      <c r="O405" t="s">
        <v>139</v>
      </c>
      <c r="P405" t="s">
        <v>2603</v>
      </c>
      <c r="Q405" t="s">
        <v>2798</v>
      </c>
      <c r="R405" t="s">
        <v>2799</v>
      </c>
    </row>
    <row r="406" spans="13:18" x14ac:dyDescent="0.2">
      <c r="M406">
        <v>492213</v>
      </c>
      <c r="N406" t="s">
        <v>924</v>
      </c>
      <c r="O406" t="s">
        <v>139</v>
      </c>
      <c r="P406" t="s">
        <v>2604</v>
      </c>
      <c r="Q406" t="s">
        <v>2770</v>
      </c>
      <c r="R406" t="s">
        <v>2800</v>
      </c>
    </row>
    <row r="407" spans="13:18" x14ac:dyDescent="0.2">
      <c r="M407">
        <v>492220</v>
      </c>
      <c r="N407" t="s">
        <v>1644</v>
      </c>
      <c r="O407" t="s">
        <v>139</v>
      </c>
      <c r="P407" t="s">
        <v>2605</v>
      </c>
      <c r="Q407" t="s">
        <v>2801</v>
      </c>
      <c r="R407" t="s">
        <v>2802</v>
      </c>
    </row>
    <row r="408" spans="13:18" x14ac:dyDescent="0.2">
      <c r="M408">
        <v>492218</v>
      </c>
      <c r="N408" t="s">
        <v>925</v>
      </c>
      <c r="O408" t="s">
        <v>139</v>
      </c>
      <c r="P408" t="s">
        <v>2606</v>
      </c>
      <c r="Q408" t="s">
        <v>2803</v>
      </c>
      <c r="R408" t="s">
        <v>2804</v>
      </c>
    </row>
    <row r="409" spans="13:18" x14ac:dyDescent="0.2">
      <c r="M409">
        <v>492221</v>
      </c>
      <c r="N409" t="s">
        <v>926</v>
      </c>
      <c r="O409" t="s">
        <v>139</v>
      </c>
      <c r="P409" t="s">
        <v>2805</v>
      </c>
      <c r="Q409" t="s">
        <v>2806</v>
      </c>
      <c r="R409" t="s">
        <v>2807</v>
      </c>
    </row>
    <row r="410" spans="13:18" x14ac:dyDescent="0.2">
      <c r="M410">
        <v>492232</v>
      </c>
      <c r="N410" t="s">
        <v>927</v>
      </c>
      <c r="O410" t="s">
        <v>139</v>
      </c>
      <c r="P410" t="s">
        <v>2608</v>
      </c>
      <c r="Q410" t="s">
        <v>2808</v>
      </c>
      <c r="R410" t="s">
        <v>2809</v>
      </c>
    </row>
    <row r="411" spans="13:18" x14ac:dyDescent="0.2">
      <c r="M411">
        <v>492234</v>
      </c>
      <c r="N411" t="s">
        <v>1645</v>
      </c>
      <c r="O411" t="s">
        <v>139</v>
      </c>
      <c r="P411" t="s">
        <v>2609</v>
      </c>
      <c r="Q411" t="s">
        <v>2810</v>
      </c>
      <c r="R411" t="s">
        <v>2580</v>
      </c>
    </row>
    <row r="412" spans="13:18" x14ac:dyDescent="0.2">
      <c r="M412">
        <v>492237</v>
      </c>
      <c r="N412" t="s">
        <v>928</v>
      </c>
      <c r="O412" t="s">
        <v>139</v>
      </c>
      <c r="P412" t="s">
        <v>2610</v>
      </c>
      <c r="Q412" t="s">
        <v>2811</v>
      </c>
      <c r="R412" t="s">
        <v>2812</v>
      </c>
    </row>
    <row r="413" spans="13:18" x14ac:dyDescent="0.2">
      <c r="M413">
        <v>490054</v>
      </c>
      <c r="N413" t="s">
        <v>1646</v>
      </c>
      <c r="O413" t="s">
        <v>139</v>
      </c>
      <c r="P413" t="s">
        <v>2611</v>
      </c>
      <c r="Q413" t="s">
        <v>2813</v>
      </c>
      <c r="R413" t="s">
        <v>2814</v>
      </c>
    </row>
    <row r="414" spans="13:18" x14ac:dyDescent="0.2">
      <c r="M414">
        <v>492582</v>
      </c>
      <c r="N414" t="s">
        <v>1647</v>
      </c>
      <c r="O414" t="s">
        <v>139</v>
      </c>
      <c r="P414" t="s">
        <v>2612</v>
      </c>
      <c r="Q414" t="s">
        <v>2815</v>
      </c>
      <c r="R414" t="s">
        <v>2816</v>
      </c>
    </row>
    <row r="415" spans="13:18" x14ac:dyDescent="0.2">
      <c r="M415">
        <v>490062</v>
      </c>
      <c r="N415" t="s">
        <v>905</v>
      </c>
      <c r="O415" t="s">
        <v>139</v>
      </c>
      <c r="P415" t="s">
        <v>2613</v>
      </c>
      <c r="Q415" t="s">
        <v>2817</v>
      </c>
      <c r="R415" t="s">
        <v>2818</v>
      </c>
    </row>
    <row r="416" spans="13:18" x14ac:dyDescent="0.2">
      <c r="M416">
        <v>492273</v>
      </c>
      <c r="N416" t="s">
        <v>929</v>
      </c>
      <c r="O416" t="s">
        <v>139</v>
      </c>
      <c r="P416" t="s">
        <v>2614</v>
      </c>
      <c r="Q416" t="s">
        <v>2819</v>
      </c>
      <c r="R416" t="s">
        <v>2820</v>
      </c>
    </row>
    <row r="417" spans="13:18" x14ac:dyDescent="0.2">
      <c r="M417">
        <v>490096</v>
      </c>
      <c r="N417" t="s">
        <v>1648</v>
      </c>
      <c r="O417" t="s">
        <v>139</v>
      </c>
      <c r="P417" t="s">
        <v>2615</v>
      </c>
      <c r="Q417" t="s">
        <v>2821</v>
      </c>
      <c r="R417" t="s">
        <v>2822</v>
      </c>
    </row>
    <row r="418" spans="13:18" x14ac:dyDescent="0.2">
      <c r="P418" t="s">
        <v>2616</v>
      </c>
      <c r="Q418" t="s">
        <v>2823</v>
      </c>
      <c r="R418" t="s">
        <v>2824</v>
      </c>
    </row>
    <row r="419" spans="13:18" x14ac:dyDescent="0.2">
      <c r="P419" t="s">
        <v>2617</v>
      </c>
      <c r="Q419" t="s">
        <v>2825</v>
      </c>
      <c r="R419" t="s">
        <v>2826</v>
      </c>
    </row>
    <row r="420" spans="13:18" x14ac:dyDescent="0.2">
      <c r="P420" t="s">
        <v>2827</v>
      </c>
      <c r="Q420" t="s">
        <v>2828</v>
      </c>
      <c r="R420" t="s">
        <v>2829</v>
      </c>
    </row>
    <row r="422" spans="13:18" x14ac:dyDescent="0.2">
      <c r="M422">
        <v>239001</v>
      </c>
      <c r="N422" t="s">
        <v>1069</v>
      </c>
      <c r="O422" t="s">
        <v>142</v>
      </c>
    </row>
    <row r="423" spans="13:18" x14ac:dyDescent="0.2">
      <c r="M423">
        <v>239002</v>
      </c>
      <c r="N423" t="s">
        <v>1070</v>
      </c>
      <c r="O423" t="s">
        <v>142</v>
      </c>
    </row>
    <row r="424" spans="13:18" x14ac:dyDescent="0.2">
      <c r="M424">
        <v>239003</v>
      </c>
      <c r="N424" t="s">
        <v>1071</v>
      </c>
      <c r="O424" t="s">
        <v>142</v>
      </c>
    </row>
    <row r="425" spans="13:18" x14ac:dyDescent="0.2">
      <c r="M425">
        <v>239004</v>
      </c>
      <c r="N425" t="s">
        <v>1072</v>
      </c>
      <c r="O425" t="s">
        <v>142</v>
      </c>
    </row>
    <row r="426" spans="13:18" x14ac:dyDescent="0.2">
      <c r="M426">
        <v>239005</v>
      </c>
      <c r="N426" t="s">
        <v>1073</v>
      </c>
      <c r="O426" t="s">
        <v>142</v>
      </c>
    </row>
    <row r="427" spans="13:18" x14ac:dyDescent="0.2">
      <c r="M427">
        <v>239006</v>
      </c>
      <c r="N427" t="s">
        <v>1074</v>
      </c>
      <c r="O427" t="s">
        <v>142</v>
      </c>
    </row>
    <row r="428" spans="13:18" x14ac:dyDescent="0.2">
      <c r="M428">
        <v>239007</v>
      </c>
      <c r="N428" t="s">
        <v>1075</v>
      </c>
      <c r="O428" t="s">
        <v>142</v>
      </c>
    </row>
    <row r="429" spans="13:18" x14ac:dyDescent="0.2">
      <c r="M429">
        <v>239008</v>
      </c>
      <c r="N429" t="s">
        <v>1076</v>
      </c>
      <c r="O429" t="s">
        <v>142</v>
      </c>
    </row>
    <row r="430" spans="13:18" x14ac:dyDescent="0.2">
      <c r="M430">
        <v>239009</v>
      </c>
      <c r="N430" t="s">
        <v>986</v>
      </c>
      <c r="O430" t="s">
        <v>142</v>
      </c>
    </row>
    <row r="431" spans="13:18" x14ac:dyDescent="0.2">
      <c r="M431">
        <v>239010</v>
      </c>
      <c r="N431" t="s">
        <v>1077</v>
      </c>
      <c r="O431" t="s">
        <v>142</v>
      </c>
    </row>
    <row r="432" spans="13:18" x14ac:dyDescent="0.2">
      <c r="M432">
        <v>239011</v>
      </c>
      <c r="N432" t="s">
        <v>1078</v>
      </c>
      <c r="O432" t="s">
        <v>142</v>
      </c>
    </row>
    <row r="433" spans="13:18" x14ac:dyDescent="0.2">
      <c r="M433">
        <v>239012</v>
      </c>
      <c r="N433" t="s">
        <v>1079</v>
      </c>
      <c r="O433" t="s">
        <v>142</v>
      </c>
    </row>
    <row r="434" spans="13:18" x14ac:dyDescent="0.2">
      <c r="M434">
        <v>239013</v>
      </c>
      <c r="N434" t="s">
        <v>1080</v>
      </c>
      <c r="O434" t="s">
        <v>142</v>
      </c>
    </row>
    <row r="435" spans="13:18" x14ac:dyDescent="0.2">
      <c r="M435">
        <v>239014</v>
      </c>
      <c r="N435" t="s">
        <v>1081</v>
      </c>
      <c r="O435" t="s">
        <v>142</v>
      </c>
    </row>
    <row r="436" spans="13:18" x14ac:dyDescent="0.2">
      <c r="M436">
        <v>239015</v>
      </c>
      <c r="N436" t="s">
        <v>1082</v>
      </c>
      <c r="O436" t="s">
        <v>142</v>
      </c>
    </row>
    <row r="437" spans="13:18" x14ac:dyDescent="0.2">
      <c r="M437">
        <v>239016</v>
      </c>
      <c r="N437" t="s">
        <v>1083</v>
      </c>
      <c r="O437" t="s">
        <v>142</v>
      </c>
    </row>
    <row r="438" spans="13:18" x14ac:dyDescent="0.2">
      <c r="M438">
        <v>239017</v>
      </c>
      <c r="N438" t="s">
        <v>1084</v>
      </c>
      <c r="O438" t="s">
        <v>142</v>
      </c>
    </row>
    <row r="439" spans="13:18" x14ac:dyDescent="0.2">
      <c r="M439">
        <v>239018</v>
      </c>
      <c r="N439" t="s">
        <v>1085</v>
      </c>
      <c r="O439" t="s">
        <v>142</v>
      </c>
    </row>
    <row r="440" spans="13:18" x14ac:dyDescent="0.2">
      <c r="M440">
        <v>239019</v>
      </c>
      <c r="N440" t="s">
        <v>1086</v>
      </c>
      <c r="O440" t="s">
        <v>142</v>
      </c>
      <c r="P440" t="s">
        <v>1109</v>
      </c>
      <c r="R440" t="s">
        <v>1074</v>
      </c>
    </row>
    <row r="441" spans="13:18" x14ac:dyDescent="0.2">
      <c r="M441">
        <v>239020</v>
      </c>
      <c r="N441" t="s">
        <v>1087</v>
      </c>
      <c r="O441" t="s">
        <v>142</v>
      </c>
      <c r="P441" t="s">
        <v>1110</v>
      </c>
      <c r="R441" t="s">
        <v>1075</v>
      </c>
    </row>
    <row r="442" spans="13:18" x14ac:dyDescent="0.2">
      <c r="M442">
        <v>239021</v>
      </c>
      <c r="N442" t="s">
        <v>1088</v>
      </c>
      <c r="O442" t="s">
        <v>142</v>
      </c>
      <c r="P442" t="s">
        <v>1111</v>
      </c>
      <c r="R442" t="s">
        <v>1076</v>
      </c>
    </row>
    <row r="443" spans="13:18" x14ac:dyDescent="0.2">
      <c r="M443">
        <v>239022</v>
      </c>
      <c r="N443" t="s">
        <v>1089</v>
      </c>
      <c r="O443" t="s">
        <v>142</v>
      </c>
      <c r="P443" t="s">
        <v>1112</v>
      </c>
      <c r="R443" t="s">
        <v>986</v>
      </c>
    </row>
    <row r="444" spans="13:18" x14ac:dyDescent="0.2">
      <c r="M444">
        <v>239023</v>
      </c>
      <c r="N444" t="s">
        <v>1090</v>
      </c>
      <c r="O444" t="s">
        <v>142</v>
      </c>
      <c r="P444" t="s">
        <v>1113</v>
      </c>
      <c r="R444" t="s">
        <v>1077</v>
      </c>
    </row>
    <row r="445" spans="13:18" x14ac:dyDescent="0.2">
      <c r="M445">
        <v>239024</v>
      </c>
      <c r="N445" t="s">
        <v>1091</v>
      </c>
      <c r="O445" t="s">
        <v>142</v>
      </c>
      <c r="P445" t="s">
        <v>1114</v>
      </c>
      <c r="R445" t="s">
        <v>1078</v>
      </c>
    </row>
    <row r="446" spans="13:18" x14ac:dyDescent="0.2">
      <c r="M446">
        <v>239025</v>
      </c>
      <c r="N446" t="s">
        <v>1092</v>
      </c>
      <c r="O446" t="s">
        <v>142</v>
      </c>
      <c r="P446" t="s">
        <v>1115</v>
      </c>
      <c r="R446" t="s">
        <v>1079</v>
      </c>
    </row>
    <row r="447" spans="13:18" x14ac:dyDescent="0.2">
      <c r="M447">
        <v>239026</v>
      </c>
      <c r="N447" t="s">
        <v>1093</v>
      </c>
      <c r="O447" t="s">
        <v>142</v>
      </c>
      <c r="P447" t="s">
        <v>1116</v>
      </c>
      <c r="R447" t="s">
        <v>1080</v>
      </c>
    </row>
    <row r="448" spans="13:18" x14ac:dyDescent="0.2">
      <c r="M448">
        <v>239027</v>
      </c>
      <c r="N448" t="s">
        <v>1094</v>
      </c>
      <c r="O448" t="s">
        <v>142</v>
      </c>
      <c r="P448" t="s">
        <v>1117</v>
      </c>
      <c r="R448" t="s">
        <v>1081</v>
      </c>
    </row>
    <row r="449" spans="13:18" x14ac:dyDescent="0.2">
      <c r="M449">
        <v>239028</v>
      </c>
      <c r="N449" t="s">
        <v>1095</v>
      </c>
      <c r="O449" t="s">
        <v>142</v>
      </c>
      <c r="P449" t="s">
        <v>1118</v>
      </c>
      <c r="R449" t="s">
        <v>1082</v>
      </c>
    </row>
    <row r="450" spans="13:18" x14ac:dyDescent="0.2">
      <c r="M450">
        <v>239029</v>
      </c>
      <c r="N450" t="s">
        <v>1096</v>
      </c>
      <c r="O450" t="s">
        <v>142</v>
      </c>
      <c r="P450" t="s">
        <v>1119</v>
      </c>
      <c r="R450" t="s">
        <v>1083</v>
      </c>
    </row>
    <row r="451" spans="13:18" x14ac:dyDescent="0.2">
      <c r="M451">
        <v>239030</v>
      </c>
      <c r="N451" t="s">
        <v>1097</v>
      </c>
      <c r="O451" t="s">
        <v>142</v>
      </c>
      <c r="P451" t="s">
        <v>1120</v>
      </c>
      <c r="R451" t="s">
        <v>1084</v>
      </c>
    </row>
    <row r="452" spans="13:18" x14ac:dyDescent="0.2">
      <c r="M452">
        <v>239031</v>
      </c>
      <c r="N452" t="s">
        <v>1098</v>
      </c>
      <c r="O452" t="s">
        <v>142</v>
      </c>
      <c r="P452" t="s">
        <v>1121</v>
      </c>
      <c r="R452" t="s">
        <v>1085</v>
      </c>
    </row>
    <row r="453" spans="13:18" x14ac:dyDescent="0.2">
      <c r="M453">
        <v>239032</v>
      </c>
      <c r="N453" t="s">
        <v>1099</v>
      </c>
      <c r="O453" t="s">
        <v>142</v>
      </c>
      <c r="P453" t="s">
        <v>1122</v>
      </c>
      <c r="R453" t="s">
        <v>1086</v>
      </c>
    </row>
    <row r="454" spans="13:18" x14ac:dyDescent="0.2">
      <c r="M454">
        <v>239033</v>
      </c>
      <c r="N454" t="s">
        <v>1100</v>
      </c>
      <c r="O454" t="s">
        <v>142</v>
      </c>
      <c r="P454" t="s">
        <v>1123</v>
      </c>
      <c r="R454" t="s">
        <v>1087</v>
      </c>
    </row>
    <row r="455" spans="13:18" x14ac:dyDescent="0.2">
      <c r="M455">
        <v>239034</v>
      </c>
      <c r="N455" t="s">
        <v>1101</v>
      </c>
      <c r="O455" t="s">
        <v>142</v>
      </c>
      <c r="P455" t="s">
        <v>1124</v>
      </c>
      <c r="R455" t="s">
        <v>1088</v>
      </c>
    </row>
    <row r="456" spans="13:18" x14ac:dyDescent="0.2">
      <c r="M456">
        <v>239035</v>
      </c>
      <c r="N456" t="s">
        <v>1102</v>
      </c>
      <c r="O456" t="s">
        <v>142</v>
      </c>
      <c r="P456" t="s">
        <v>1125</v>
      </c>
      <c r="R456" t="s">
        <v>1089</v>
      </c>
    </row>
    <row r="457" spans="13:18" x14ac:dyDescent="0.2">
      <c r="M457">
        <v>239036</v>
      </c>
      <c r="N457" t="s">
        <v>1103</v>
      </c>
      <c r="O457" t="s">
        <v>142</v>
      </c>
      <c r="P457" t="s">
        <v>1126</v>
      </c>
      <c r="R457" t="s">
        <v>1090</v>
      </c>
    </row>
    <row r="458" spans="13:18" x14ac:dyDescent="0.2">
      <c r="M458">
        <v>239037</v>
      </c>
      <c r="N458" t="s">
        <v>82</v>
      </c>
      <c r="O458" t="s">
        <v>142</v>
      </c>
      <c r="P458" t="s">
        <v>1127</v>
      </c>
      <c r="R458" t="s">
        <v>1091</v>
      </c>
    </row>
    <row r="459" spans="13:18" x14ac:dyDescent="0.2">
      <c r="M459">
        <v>239038</v>
      </c>
      <c r="N459" t="s">
        <v>1104</v>
      </c>
      <c r="O459" t="s">
        <v>142</v>
      </c>
      <c r="P459" t="s">
        <v>1128</v>
      </c>
      <c r="R459" t="s">
        <v>1092</v>
      </c>
    </row>
    <row r="460" spans="13:18" x14ac:dyDescent="0.2">
      <c r="P460" t="s">
        <v>1129</v>
      </c>
      <c r="R460" t="s">
        <v>1093</v>
      </c>
    </row>
    <row r="461" spans="13:18" x14ac:dyDescent="0.2">
      <c r="P461" t="s">
        <v>1130</v>
      </c>
      <c r="R461" t="s">
        <v>1094</v>
      </c>
    </row>
    <row r="462" spans="13:18" x14ac:dyDescent="0.2">
      <c r="P462" t="s">
        <v>1131</v>
      </c>
      <c r="R462" t="s">
        <v>1095</v>
      </c>
    </row>
    <row r="463" spans="13:18" x14ac:dyDescent="0.2">
      <c r="P463" t="s">
        <v>1132</v>
      </c>
      <c r="R463" t="s">
        <v>1096</v>
      </c>
    </row>
    <row r="464" spans="13:18" x14ac:dyDescent="0.2">
      <c r="P464" t="s">
        <v>1133</v>
      </c>
      <c r="R464" t="s">
        <v>1097</v>
      </c>
    </row>
    <row r="465" spans="16:18" x14ac:dyDescent="0.2">
      <c r="P465" t="s">
        <v>1134</v>
      </c>
      <c r="R465" t="s">
        <v>1098</v>
      </c>
    </row>
    <row r="466" spans="16:18" x14ac:dyDescent="0.2">
      <c r="P466" t="s">
        <v>1135</v>
      </c>
      <c r="R466" t="s">
        <v>1099</v>
      </c>
    </row>
    <row r="467" spans="16:18" x14ac:dyDescent="0.2">
      <c r="P467" t="s">
        <v>1136</v>
      </c>
      <c r="R467" t="s">
        <v>1100</v>
      </c>
    </row>
    <row r="468" spans="16:18" x14ac:dyDescent="0.2">
      <c r="P468" t="s">
        <v>1137</v>
      </c>
      <c r="R468" t="s">
        <v>1101</v>
      </c>
    </row>
    <row r="469" spans="16:18" x14ac:dyDescent="0.2">
      <c r="P469" t="s">
        <v>1138</v>
      </c>
      <c r="R469" t="s">
        <v>1102</v>
      </c>
    </row>
    <row r="470" spans="16:18" x14ac:dyDescent="0.2">
      <c r="P470" t="s">
        <v>1139</v>
      </c>
      <c r="R470" t="s">
        <v>1103</v>
      </c>
    </row>
    <row r="471" spans="16:18" x14ac:dyDescent="0.2">
      <c r="P471" t="s">
        <v>1140</v>
      </c>
      <c r="R471" t="s">
        <v>82</v>
      </c>
    </row>
    <row r="472" spans="16:18" x14ac:dyDescent="0.2">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2" sqref="N12"/>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9" t="s">
        <v>1717</v>
      </c>
      <c r="H1" s="169"/>
      <c r="I1" s="169"/>
      <c r="J1" s="170"/>
      <c r="L1" s="171" t="s">
        <v>1718</v>
      </c>
      <c r="M1" s="171"/>
      <c r="N1" s="171"/>
      <c r="O1" s="172"/>
    </row>
    <row r="2" spans="1:15" x14ac:dyDescent="0.2">
      <c r="G2" s="114" t="s">
        <v>1004</v>
      </c>
      <c r="H2" s="114" t="s">
        <v>5</v>
      </c>
      <c r="I2" s="114" t="s">
        <v>6</v>
      </c>
      <c r="J2" s="114" t="s">
        <v>7</v>
      </c>
      <c r="L2" s="113" t="s">
        <v>1004</v>
      </c>
      <c r="M2" s="113" t="s">
        <v>5</v>
      </c>
      <c r="N2" s="113" t="s">
        <v>6</v>
      </c>
      <c r="O2" s="113" t="s">
        <v>7</v>
      </c>
    </row>
    <row r="3" spans="1:15" x14ac:dyDescent="0.2">
      <c r="A3">
        <v>1</v>
      </c>
      <c r="B3" s="13" t="e">
        <f>VLOOKUP(A3,$F$3:$J$72,申込一覧表!$A$2,FALSE)</f>
        <v>#REF!</v>
      </c>
      <c r="C3" s="13" t="e">
        <f>VLOOKUP(A38,$F$3:$J$72,申込一覧表!$A$2,FALSE)</f>
        <v>#REF!</v>
      </c>
      <c r="F3">
        <v>1</v>
      </c>
      <c r="G3" s="142"/>
      <c r="H3" s="142"/>
      <c r="I3" s="142"/>
      <c r="J3" s="143"/>
      <c r="K3" s="144"/>
      <c r="L3" s="145"/>
      <c r="M3" s="145"/>
      <c r="N3" s="145"/>
      <c r="O3" s="145"/>
    </row>
    <row r="4" spans="1:15" x14ac:dyDescent="0.2">
      <c r="A4">
        <v>2</v>
      </c>
      <c r="B4" s="13" t="e">
        <f>VLOOKUP(A4,$F$3:$J$72,申込一覧表!$A$2,FALSE)</f>
        <v>#REF!</v>
      </c>
      <c r="C4" s="13" t="e">
        <f>VLOOKUP($A4,$F$3:$O$372,申込一覧表!$A$2+5,FALSE)</f>
        <v>#VALUE!</v>
      </c>
      <c r="F4">
        <v>2</v>
      </c>
      <c r="G4" s="142" t="s">
        <v>2834</v>
      </c>
      <c r="H4" s="142" t="s">
        <v>2834</v>
      </c>
      <c r="I4" s="142" t="s">
        <v>2833</v>
      </c>
      <c r="J4" s="143"/>
      <c r="K4" s="144"/>
      <c r="L4" s="145" t="s">
        <v>1571</v>
      </c>
      <c r="M4" s="145" t="s">
        <v>1571</v>
      </c>
      <c r="N4" s="145" t="s">
        <v>1571</v>
      </c>
      <c r="O4" s="145"/>
    </row>
    <row r="5" spans="1:15" x14ac:dyDescent="0.2">
      <c r="A5">
        <v>3</v>
      </c>
      <c r="B5" s="13" t="e">
        <f>VLOOKUP(A5,$F$3:$J$72,申込一覧表!$A$2,FALSE)</f>
        <v>#REF!</v>
      </c>
      <c r="C5" s="13" t="e">
        <f>VLOOKUP($A5,$F$3:$O$372,申込一覧表!$A$2+5,FALSE)</f>
        <v>#VALUE!</v>
      </c>
      <c r="F5">
        <v>3</v>
      </c>
      <c r="G5" s="142" t="s">
        <v>2835</v>
      </c>
      <c r="H5" s="142" t="s">
        <v>2835</v>
      </c>
      <c r="I5" s="142"/>
      <c r="J5" s="143"/>
      <c r="K5" s="144"/>
      <c r="L5" s="145" t="s">
        <v>1572</v>
      </c>
      <c r="M5" s="145" t="s">
        <v>1572</v>
      </c>
      <c r="N5" s="145"/>
      <c r="O5" s="145"/>
    </row>
    <row r="6" spans="1:15" x14ac:dyDescent="0.2">
      <c r="A6">
        <v>4</v>
      </c>
      <c r="B6" s="13" t="e">
        <f>VLOOKUP(A6,$F$3:$J$72,申込一覧表!$A$2,FALSE)</f>
        <v>#REF!</v>
      </c>
      <c r="C6" s="13" t="e">
        <f>VLOOKUP($A6,$F$3:$O$372,申込一覧表!$A$2+5,FALSE)</f>
        <v>#VALUE!</v>
      </c>
      <c r="F6">
        <v>4</v>
      </c>
      <c r="G6" s="142"/>
      <c r="H6" s="142"/>
      <c r="I6" s="142"/>
      <c r="J6" s="143"/>
      <c r="K6" s="144"/>
      <c r="L6" s="145"/>
      <c r="M6" s="145"/>
      <c r="N6" s="145"/>
      <c r="O6" s="145"/>
    </row>
    <row r="7" spans="1:15" x14ac:dyDescent="0.2">
      <c r="A7">
        <v>5</v>
      </c>
      <c r="B7" s="13" t="e">
        <f>VLOOKUP(A7,$F$3:$J$72,申込一覧表!$A$2,FALSE)</f>
        <v>#REF!</v>
      </c>
      <c r="C7" s="13" t="e">
        <f>VLOOKUP($A7,$F$3:$O$372,申込一覧表!$A$2+5,FALSE)</f>
        <v>#VALUE!</v>
      </c>
      <c r="F7">
        <v>5</v>
      </c>
      <c r="G7" s="143"/>
      <c r="H7" s="143"/>
      <c r="I7" s="143"/>
      <c r="J7" s="143"/>
      <c r="K7" s="144"/>
      <c r="L7" s="145"/>
      <c r="M7" s="145"/>
      <c r="N7" s="145"/>
      <c r="O7" s="145"/>
    </row>
    <row r="8" spans="1:15" x14ac:dyDescent="0.2">
      <c r="A8">
        <v>6</v>
      </c>
      <c r="B8" s="13" t="e">
        <f>VLOOKUP(A8,$F$3:$J$72,申込一覧表!$A$2,FALSE)</f>
        <v>#REF!</v>
      </c>
      <c r="C8" s="13" t="e">
        <f>VLOOKUP($A8,$F$3:$O$372,申込一覧表!$A$2+5,FALSE)</f>
        <v>#VALUE!</v>
      </c>
      <c r="F8">
        <v>6</v>
      </c>
      <c r="G8" s="143"/>
      <c r="H8" s="143"/>
      <c r="I8" s="143"/>
      <c r="J8" s="143"/>
      <c r="K8" s="144"/>
      <c r="L8" s="145"/>
      <c r="M8" s="145"/>
      <c r="N8" s="145"/>
      <c r="O8" s="145"/>
    </row>
    <row r="9" spans="1:15" x14ac:dyDescent="0.2">
      <c r="A9">
        <v>7</v>
      </c>
      <c r="B9" s="13" t="e">
        <f>VLOOKUP(A9,$F$3:$J$72,申込一覧表!$A$2,FALSE)</f>
        <v>#REF!</v>
      </c>
      <c r="C9" s="13" t="e">
        <f>VLOOKUP($A9,$F$3:$O$372,申込一覧表!$A$2+5,FALSE)</f>
        <v>#VALUE!</v>
      </c>
      <c r="F9">
        <v>7</v>
      </c>
      <c r="G9" s="143"/>
      <c r="H9" s="143"/>
      <c r="I9" s="143"/>
      <c r="J9" s="143"/>
      <c r="K9" s="144"/>
      <c r="L9" s="145"/>
      <c r="M9" s="145"/>
      <c r="N9" s="145"/>
      <c r="O9" s="145"/>
    </row>
    <row r="10" spans="1:15" x14ac:dyDescent="0.2">
      <c r="A10">
        <v>8</v>
      </c>
      <c r="B10" s="13" t="e">
        <f>VLOOKUP(A10,$F$3:$J$72,申込一覧表!$A$2,FALSE)</f>
        <v>#REF!</v>
      </c>
      <c r="C10" s="13" t="e">
        <f>VLOOKUP($A10,$F$3:$O$372,申込一覧表!$A$2+5,FALSE)</f>
        <v>#VALUE!</v>
      </c>
      <c r="F10">
        <v>8</v>
      </c>
      <c r="G10" s="143"/>
      <c r="H10" s="143"/>
      <c r="I10" s="143"/>
      <c r="J10" s="143"/>
      <c r="L10" s="145"/>
      <c r="M10" s="145"/>
      <c r="N10" s="145"/>
      <c r="O10" s="145"/>
    </row>
    <row r="11" spans="1:15" x14ac:dyDescent="0.2">
      <c r="A11">
        <v>9</v>
      </c>
      <c r="B11" s="13" t="e">
        <f>VLOOKUP(A11,$F$3:$J$72,申込一覧表!$A$2,FALSE)</f>
        <v>#REF!</v>
      </c>
      <c r="C11" s="13" t="e">
        <f>VLOOKUP($A11,$F$3:$O$372,申込一覧表!$A$2+5,FALSE)</f>
        <v>#VALUE!</v>
      </c>
      <c r="F11">
        <v>9</v>
      </c>
      <c r="G11" s="143"/>
      <c r="H11" s="143"/>
      <c r="I11" s="143"/>
      <c r="J11" s="143"/>
      <c r="L11" s="145"/>
      <c r="M11" s="145"/>
      <c r="N11" s="145"/>
      <c r="O11" s="145"/>
    </row>
    <row r="12" spans="1:15" x14ac:dyDescent="0.2">
      <c r="A12">
        <v>10</v>
      </c>
      <c r="B12" s="13" t="e">
        <f>VLOOKUP(A12,$F$3:$J$72,申込一覧表!$A$2,FALSE)</f>
        <v>#REF!</v>
      </c>
      <c r="C12" s="13" t="e">
        <f>VLOOKUP($A12,$F$3:$O$372,申込一覧表!$A$2+5,FALSE)</f>
        <v>#VALUE!</v>
      </c>
      <c r="F12">
        <v>10</v>
      </c>
      <c r="G12" s="143"/>
      <c r="H12" s="143"/>
      <c r="I12" s="143"/>
      <c r="J12" s="143"/>
      <c r="L12" s="145"/>
      <c r="M12" s="145"/>
      <c r="N12" s="145"/>
      <c r="O12" s="145"/>
    </row>
    <row r="13" spans="1:15" x14ac:dyDescent="0.2">
      <c r="A13">
        <v>11</v>
      </c>
      <c r="B13" s="13" t="e">
        <f>VLOOKUP(A13,$F$3:$J$72,申込一覧表!$A$2,FALSE)</f>
        <v>#REF!</v>
      </c>
      <c r="C13" s="13" t="e">
        <f>VLOOKUP($A13,$F$3:$O$372,申込一覧表!$A$2+5,FALSE)</f>
        <v>#VALUE!</v>
      </c>
      <c r="F13">
        <v>11</v>
      </c>
      <c r="G13" s="143"/>
      <c r="H13" s="143"/>
      <c r="I13" s="143"/>
      <c r="J13" s="143"/>
      <c r="L13" s="145"/>
      <c r="M13" s="145"/>
      <c r="N13" s="145"/>
      <c r="O13" s="145"/>
    </row>
    <row r="14" spans="1:15" x14ac:dyDescent="0.2">
      <c r="A14">
        <v>12</v>
      </c>
      <c r="B14" s="13" t="e">
        <f>VLOOKUP(A14,$F$3:$J$72,申込一覧表!$A$2,FALSE)</f>
        <v>#REF!</v>
      </c>
      <c r="C14" s="13" t="e">
        <f>VLOOKUP($A14,$F$3:$O$372,申込一覧表!$A$2+5,FALSE)</f>
        <v>#VALUE!</v>
      </c>
      <c r="F14">
        <v>12</v>
      </c>
      <c r="G14" s="143"/>
      <c r="H14" s="143"/>
      <c r="I14" s="143"/>
      <c r="J14" s="143"/>
      <c r="L14" s="145"/>
      <c r="M14" s="145"/>
      <c r="N14" s="145"/>
      <c r="O14" s="145"/>
    </row>
    <row r="15" spans="1:15" x14ac:dyDescent="0.2">
      <c r="A15">
        <v>13</v>
      </c>
      <c r="B15" s="13" t="e">
        <f>VLOOKUP(A15,$F$3:$J$72,申込一覧表!$A$2,FALSE)</f>
        <v>#REF!</v>
      </c>
      <c r="C15" s="13" t="e">
        <f>VLOOKUP($A15,$F$3:$O$372,申込一覧表!$A$2+5,FALSE)</f>
        <v>#VALUE!</v>
      </c>
      <c r="F15">
        <v>13</v>
      </c>
      <c r="G15" s="143"/>
      <c r="H15" s="143"/>
      <c r="I15" s="143"/>
      <c r="J15" s="143"/>
      <c r="L15" s="145"/>
      <c r="M15" s="145"/>
      <c r="N15" s="145"/>
      <c r="O15" s="145"/>
    </row>
    <row r="16" spans="1:15" x14ac:dyDescent="0.2">
      <c r="A16">
        <v>14</v>
      </c>
      <c r="B16" s="13" t="e">
        <f>VLOOKUP(A16,$F$3:$J$72,申込一覧表!$A$2,FALSE)</f>
        <v>#REF!</v>
      </c>
      <c r="C16" s="13" t="e">
        <f>VLOOKUP($A16,$F$3:$O$372,申込一覧表!$A$2+5,FALSE)</f>
        <v>#VALUE!</v>
      </c>
      <c r="F16">
        <v>14</v>
      </c>
      <c r="G16" s="143"/>
      <c r="H16" s="143"/>
      <c r="I16" s="143"/>
      <c r="J16" s="143"/>
      <c r="L16" s="145"/>
      <c r="M16" s="145"/>
      <c r="N16" s="145"/>
      <c r="O16" s="145"/>
    </row>
    <row r="17" spans="1:15" x14ac:dyDescent="0.2">
      <c r="A17">
        <v>15</v>
      </c>
      <c r="B17" s="13" t="e">
        <f>VLOOKUP(A17,$F$3:$J$72,申込一覧表!$A$2,FALSE)</f>
        <v>#REF!</v>
      </c>
      <c r="C17" s="13" t="e">
        <f>VLOOKUP($A17,$F$3:$O$372,申込一覧表!$A$2+5,FALSE)</f>
        <v>#VALUE!</v>
      </c>
      <c r="F17">
        <v>15</v>
      </c>
      <c r="G17" s="143"/>
      <c r="H17" s="143"/>
      <c r="I17" s="143"/>
      <c r="J17" s="143"/>
      <c r="L17" s="18"/>
      <c r="M17" s="18"/>
      <c r="N17" s="18"/>
      <c r="O17" s="18"/>
    </row>
    <row r="18" spans="1:15" x14ac:dyDescent="0.2">
      <c r="A18">
        <v>16</v>
      </c>
      <c r="B18" s="13" t="e">
        <f>VLOOKUP(A18,$F$3:$J$72,申込一覧表!$A$2,FALSE)</f>
        <v>#REF!</v>
      </c>
      <c r="C18" s="13" t="e">
        <f>VLOOKUP($A18,$F$3:$O$372,申込一覧表!$A$2+5,FALSE)</f>
        <v>#VALUE!</v>
      </c>
      <c r="F18">
        <v>16</v>
      </c>
      <c r="G18" s="116"/>
      <c r="H18" s="116"/>
      <c r="I18" s="116"/>
      <c r="J18" s="116"/>
      <c r="L18" s="18"/>
      <c r="M18" s="18"/>
      <c r="N18" s="18"/>
      <c r="O18" s="18"/>
    </row>
    <row r="19" spans="1:15" x14ac:dyDescent="0.2">
      <c r="A19">
        <v>17</v>
      </c>
      <c r="B19" s="13" t="e">
        <f>VLOOKUP(A19,$F$3:$J$72,申込一覧表!$A$2,FALSE)</f>
        <v>#REF!</v>
      </c>
      <c r="C19" s="13" t="e">
        <f>VLOOKUP($A19,$F$3:$O$372,申込一覧表!$A$2+5,FALSE)</f>
        <v>#VALUE!</v>
      </c>
      <c r="F19">
        <v>17</v>
      </c>
      <c r="G19" s="116"/>
      <c r="H19" s="116"/>
      <c r="I19" s="116"/>
      <c r="J19" s="116"/>
      <c r="L19" s="18"/>
      <c r="M19" s="18"/>
      <c r="N19" s="18"/>
      <c r="O19" s="18"/>
    </row>
    <row r="20" spans="1:15" x14ac:dyDescent="0.2">
      <c r="A20">
        <v>18</v>
      </c>
      <c r="B20" s="13" t="e">
        <f>VLOOKUP(A20,$F$3:$J$72,申込一覧表!$A$2,FALSE)</f>
        <v>#REF!</v>
      </c>
      <c r="C20" s="13" t="e">
        <f>VLOOKUP($A20,$F$3:$O$372,申込一覧表!$A$2+5,FALSE)</f>
        <v>#VALUE!</v>
      </c>
      <c r="F20">
        <v>18</v>
      </c>
      <c r="G20" s="116"/>
      <c r="H20" s="116"/>
      <c r="I20" s="116"/>
      <c r="J20" s="116"/>
      <c r="L20" s="18"/>
      <c r="M20" s="18"/>
      <c r="N20" s="18"/>
      <c r="O20" s="18"/>
    </row>
    <row r="21" spans="1:15" x14ac:dyDescent="0.2">
      <c r="A21">
        <v>19</v>
      </c>
      <c r="B21" s="13" t="e">
        <f>VLOOKUP(A21,$F$3:$J$72,申込一覧表!$A$2,FALSE)</f>
        <v>#REF!</v>
      </c>
      <c r="C21" s="13" t="e">
        <f>VLOOKUP($A21,$F$3:$O$372,申込一覧表!$A$2+5,FALSE)</f>
        <v>#VALUE!</v>
      </c>
      <c r="F21">
        <v>19</v>
      </c>
      <c r="G21" s="116"/>
      <c r="H21" s="116"/>
      <c r="I21" s="116"/>
      <c r="J21" s="116"/>
      <c r="L21" s="18"/>
      <c r="M21" s="18"/>
      <c r="N21" s="18"/>
      <c r="O21" s="18"/>
    </row>
    <row r="22" spans="1:15" x14ac:dyDescent="0.2">
      <c r="A22">
        <v>20</v>
      </c>
      <c r="B22" s="13" t="e">
        <f>VLOOKUP(A22,$F$3:$J$72,申込一覧表!$A$2,FALSE)</f>
        <v>#REF!</v>
      </c>
      <c r="C22" s="13" t="e">
        <f>VLOOKUP($A22,$F$3:$O$372,申込一覧表!$A$2+5,FALSE)</f>
        <v>#VALUE!</v>
      </c>
      <c r="F22">
        <v>20</v>
      </c>
      <c r="G22" s="116"/>
      <c r="H22" s="116"/>
      <c r="I22" s="116"/>
      <c r="J22" s="116"/>
      <c r="L22" s="18"/>
      <c r="M22" s="18"/>
      <c r="N22" s="18"/>
      <c r="O22" s="18"/>
    </row>
    <row r="23" spans="1:15" x14ac:dyDescent="0.2">
      <c r="A23">
        <v>21</v>
      </c>
      <c r="B23" s="13" t="e">
        <f>VLOOKUP(A23,$F$3:$J$72,申込一覧表!$A$2,FALSE)</f>
        <v>#REF!</v>
      </c>
      <c r="C23" s="13" t="e">
        <f>VLOOKUP($A23,$F$3:$O$372,申込一覧表!$A$2+5,FALSE)</f>
        <v>#VALUE!</v>
      </c>
      <c r="F23">
        <v>21</v>
      </c>
      <c r="G23" s="116"/>
      <c r="H23" s="116"/>
      <c r="I23" s="116"/>
      <c r="J23" s="116"/>
      <c r="L23" s="18"/>
      <c r="M23" s="18"/>
      <c r="N23" s="18"/>
      <c r="O23" s="18"/>
    </row>
    <row r="24" spans="1:15" x14ac:dyDescent="0.2">
      <c r="A24">
        <v>22</v>
      </c>
      <c r="B24" s="13" t="e">
        <f>VLOOKUP(A24,$F$3:$J$72,申込一覧表!$A$2,FALSE)</f>
        <v>#REF!</v>
      </c>
      <c r="C24" s="13" t="e">
        <f>VLOOKUP($A24,$F$3:$O$372,申込一覧表!$A$2+5,FALSE)</f>
        <v>#VALUE!</v>
      </c>
      <c r="F24">
        <v>22</v>
      </c>
      <c r="G24" s="116"/>
      <c r="H24" s="116"/>
      <c r="I24" s="116"/>
      <c r="J24" s="116"/>
      <c r="L24" s="18"/>
      <c r="M24" s="18"/>
      <c r="N24" s="18"/>
      <c r="O24" s="18"/>
    </row>
    <row r="25" spans="1:15" x14ac:dyDescent="0.2">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2">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2">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2">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2">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2">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2">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2">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2">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2">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2">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2">
      <c r="A36">
        <v>34</v>
      </c>
      <c r="B36" s="13" t="e">
        <f>VLOOKUP(A36,$F$3:$J$72,申込一覧表!$A$2,FALSE)</f>
        <v>#REF!</v>
      </c>
      <c r="C36" s="13" t="e">
        <f>VLOOKUP($A36,$F$3:$O$372,申込一覧表!$A$2+5,FALSE)</f>
        <v>#VALUE!</v>
      </c>
      <c r="F36">
        <v>34</v>
      </c>
      <c r="G36" s="115"/>
      <c r="H36" s="116"/>
      <c r="I36" s="116"/>
      <c r="J36" s="116"/>
      <c r="L36" s="18"/>
      <c r="M36" s="18"/>
      <c r="N36" s="18"/>
      <c r="O36" s="18"/>
    </row>
    <row r="37" spans="1:15" ht="13.8" thickBot="1" x14ac:dyDescent="0.25">
      <c r="A37">
        <v>35</v>
      </c>
      <c r="B37" s="13" t="e">
        <f>VLOOKUP(A37,$F$3:$J$72,申込一覧表!$A$2,FALSE)</f>
        <v>#REF!</v>
      </c>
      <c r="C37" s="13" t="e">
        <f>VLOOKUP($A37,$F$3:$O$372,申込一覧表!$A$2+5,FALSE)</f>
        <v>#VALUE!</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dQZxyo6gBCRicxest3HVtJfOR2W+R49Zk1WE3nTl0Jfj7KQkLHcgrBD7qKQSRuxKmrrmYcZ5NgZ+QOvbjchmyQ==" saltValue="/c2SGsa6v5+6zCARHHL8Qw=="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2" x14ac:dyDescent="0.2"/>
  <cols>
    <col min="1" max="1" width="17.77734375" customWidth="1"/>
    <col min="2" max="2" width="11.21875" customWidth="1"/>
    <col min="3" max="3" width="32.33203125" customWidth="1"/>
    <col min="4" max="4" width="23" customWidth="1"/>
    <col min="8" max="10" width="11.77734375" style="118" customWidth="1"/>
    <col min="11" max="11" width="27.77734375" style="118" customWidth="1"/>
    <col min="12" max="13" width="11.77734375" style="118" customWidth="1"/>
  </cols>
  <sheetData>
    <row r="1" spans="1:13" x14ac:dyDescent="0.2">
      <c r="A1" t="s">
        <v>1568</v>
      </c>
      <c r="B1">
        <v>2</v>
      </c>
      <c r="C1" t="s">
        <v>1650</v>
      </c>
      <c r="D1" t="s">
        <v>1651</v>
      </c>
      <c r="E1" t="s">
        <v>1652</v>
      </c>
      <c r="F1" t="s">
        <v>1649</v>
      </c>
      <c r="I1" s="118" t="s">
        <v>1719</v>
      </c>
      <c r="J1" s="118" t="s">
        <v>1720</v>
      </c>
      <c r="K1" s="118" t="s">
        <v>1721</v>
      </c>
      <c r="L1" s="118" t="s">
        <v>1722</v>
      </c>
      <c r="M1" s="118" t="s">
        <v>1723</v>
      </c>
    </row>
    <row r="2" spans="1:13" x14ac:dyDescent="0.2">
      <c r="A2" t="s">
        <v>2354</v>
      </c>
      <c r="B2">
        <v>3</v>
      </c>
      <c r="C2" t="s">
        <v>1653</v>
      </c>
      <c r="D2" t="s">
        <v>1654</v>
      </c>
      <c r="E2" t="s">
        <v>1654</v>
      </c>
      <c r="F2" t="s">
        <v>1649</v>
      </c>
      <c r="H2" s="118" t="str">
        <f>ASC(E2)</f>
        <v>200m</v>
      </c>
      <c r="I2" s="118">
        <v>421</v>
      </c>
      <c r="J2" s="118" t="s">
        <v>1724</v>
      </c>
      <c r="K2" s="118" t="s">
        <v>1725</v>
      </c>
      <c r="L2" s="118" t="s">
        <v>1725</v>
      </c>
      <c r="M2" s="118" t="s">
        <v>1649</v>
      </c>
    </row>
    <row r="3" spans="1:13" x14ac:dyDescent="0.2">
      <c r="A3" t="s">
        <v>1569</v>
      </c>
      <c r="B3">
        <v>5</v>
      </c>
      <c r="C3" t="s">
        <v>1655</v>
      </c>
      <c r="D3" t="s">
        <v>1656</v>
      </c>
      <c r="E3" t="s">
        <v>1656</v>
      </c>
      <c r="F3" t="s">
        <v>1649</v>
      </c>
      <c r="H3" s="118" t="str">
        <f t="shared" ref="H3:H43" si="0">ASC(E3)</f>
        <v>400m</v>
      </c>
      <c r="I3" s="118">
        <v>1</v>
      </c>
      <c r="J3" s="118" t="s">
        <v>1726</v>
      </c>
      <c r="K3" s="118" t="s">
        <v>1727</v>
      </c>
      <c r="L3" s="118" t="s">
        <v>1727</v>
      </c>
      <c r="M3" s="118" t="s">
        <v>1649</v>
      </c>
    </row>
    <row r="4" spans="1:13" x14ac:dyDescent="0.2">
      <c r="A4" t="s">
        <v>2350</v>
      </c>
      <c r="B4">
        <v>6</v>
      </c>
      <c r="C4" t="s">
        <v>1657</v>
      </c>
      <c r="D4" t="s">
        <v>1658</v>
      </c>
      <c r="E4" t="s">
        <v>1658</v>
      </c>
      <c r="F4" t="s">
        <v>1649</v>
      </c>
      <c r="H4" s="118" t="str">
        <f t="shared" si="0"/>
        <v>800m</v>
      </c>
      <c r="I4" s="118">
        <v>2</v>
      </c>
      <c r="J4" s="118" t="s">
        <v>1650</v>
      </c>
      <c r="K4" s="118" t="s">
        <v>1651</v>
      </c>
      <c r="L4" s="118" t="s">
        <v>1652</v>
      </c>
      <c r="M4" s="118" t="s">
        <v>1649</v>
      </c>
    </row>
    <row r="5" spans="1:13" x14ac:dyDescent="0.2">
      <c r="A5" t="s">
        <v>1570</v>
      </c>
      <c r="B5">
        <v>8</v>
      </c>
      <c r="C5" t="s">
        <v>1659</v>
      </c>
      <c r="D5" t="s">
        <v>1660</v>
      </c>
      <c r="E5" t="s">
        <v>1660</v>
      </c>
      <c r="F5" t="s">
        <v>1649</v>
      </c>
      <c r="H5" s="118" t="str">
        <f t="shared" si="0"/>
        <v>1500m</v>
      </c>
      <c r="I5" s="118">
        <v>422</v>
      </c>
      <c r="J5" s="118" t="s">
        <v>1728</v>
      </c>
      <c r="K5" s="118" t="s">
        <v>1729</v>
      </c>
      <c r="L5" s="118" t="s">
        <v>1729</v>
      </c>
      <c r="M5" s="118" t="s">
        <v>1649</v>
      </c>
    </row>
    <row r="6" spans="1:13" x14ac:dyDescent="0.2">
      <c r="A6" t="s">
        <v>1571</v>
      </c>
      <c r="B6">
        <v>10</v>
      </c>
      <c r="C6" t="s">
        <v>1661</v>
      </c>
      <c r="D6" t="s">
        <v>1662</v>
      </c>
      <c r="E6" t="s">
        <v>1662</v>
      </c>
      <c r="F6" t="s">
        <v>1649</v>
      </c>
      <c r="H6" s="118" t="str">
        <f t="shared" si="0"/>
        <v>3000m</v>
      </c>
      <c r="I6" s="118">
        <v>3</v>
      </c>
      <c r="J6" s="118" t="s">
        <v>1653</v>
      </c>
      <c r="K6" s="118" t="s">
        <v>1654</v>
      </c>
      <c r="L6" s="118" t="s">
        <v>1654</v>
      </c>
      <c r="M6" s="118" t="s">
        <v>1649</v>
      </c>
    </row>
    <row r="7" spans="1:13" x14ac:dyDescent="0.2">
      <c r="A7" t="s">
        <v>1572</v>
      </c>
      <c r="B7">
        <v>11</v>
      </c>
      <c r="C7" t="s">
        <v>1663</v>
      </c>
      <c r="D7" t="s">
        <v>1664</v>
      </c>
      <c r="E7" t="s">
        <v>1664</v>
      </c>
      <c r="F7" t="s">
        <v>1649</v>
      </c>
      <c r="H7" s="118" t="str">
        <f t="shared" si="0"/>
        <v>5000m</v>
      </c>
      <c r="I7" s="118">
        <v>4</v>
      </c>
      <c r="J7" s="118" t="s">
        <v>1730</v>
      </c>
      <c r="K7" s="118" t="s">
        <v>1731</v>
      </c>
      <c r="L7" s="118" t="s">
        <v>1731</v>
      </c>
      <c r="M7" s="118" t="s">
        <v>1649</v>
      </c>
    </row>
    <row r="8" spans="1:13" x14ac:dyDescent="0.2">
      <c r="A8" t="s">
        <v>2351</v>
      </c>
      <c r="B8">
        <v>34</v>
      </c>
      <c r="C8" t="s">
        <v>1665</v>
      </c>
      <c r="D8" t="s">
        <v>1666</v>
      </c>
      <c r="E8" t="s">
        <v>1667</v>
      </c>
      <c r="F8" t="s">
        <v>1649</v>
      </c>
      <c r="H8" s="118" t="str">
        <f t="shared" si="0"/>
        <v>110mH(1.067m)</v>
      </c>
      <c r="I8" s="118">
        <v>5</v>
      </c>
      <c r="J8" s="118" t="s">
        <v>1655</v>
      </c>
      <c r="K8" s="118" t="s">
        <v>1656</v>
      </c>
      <c r="L8" s="118" t="s">
        <v>1656</v>
      </c>
      <c r="M8" s="118" t="s">
        <v>1649</v>
      </c>
    </row>
    <row r="9" spans="1:13" x14ac:dyDescent="0.2">
      <c r="A9" t="s">
        <v>1573</v>
      </c>
      <c r="B9">
        <v>37</v>
      </c>
      <c r="C9" t="s">
        <v>1668</v>
      </c>
      <c r="D9" t="s">
        <v>1669</v>
      </c>
      <c r="E9" t="s">
        <v>1670</v>
      </c>
      <c r="F9" t="s">
        <v>1649</v>
      </c>
      <c r="H9" s="118" t="str">
        <f t="shared" si="0"/>
        <v>400mH(0.914m)</v>
      </c>
      <c r="I9" s="118">
        <v>50</v>
      </c>
      <c r="J9" s="118" t="s">
        <v>1732</v>
      </c>
      <c r="K9" s="118" t="s">
        <v>1733</v>
      </c>
      <c r="L9" s="118" t="s">
        <v>1733</v>
      </c>
      <c r="M9" s="118" t="s">
        <v>1649</v>
      </c>
    </row>
    <row r="10" spans="1:13" x14ac:dyDescent="0.2">
      <c r="A10" t="s">
        <v>2352</v>
      </c>
      <c r="B10">
        <v>44</v>
      </c>
      <c r="C10" t="s">
        <v>1671</v>
      </c>
      <c r="D10" t="s">
        <v>1672</v>
      </c>
      <c r="E10" t="s">
        <v>1673</v>
      </c>
      <c r="F10" t="s">
        <v>1649</v>
      </c>
      <c r="H10" s="118" t="str">
        <f t="shared" si="0"/>
        <v>100mH(0.838m)</v>
      </c>
      <c r="I10" s="118">
        <v>6</v>
      </c>
      <c r="J10" s="118" t="s">
        <v>1657</v>
      </c>
      <c r="K10" s="118" t="s">
        <v>1658</v>
      </c>
      <c r="L10" s="118" t="s">
        <v>1658</v>
      </c>
      <c r="M10" s="118" t="s">
        <v>1649</v>
      </c>
    </row>
    <row r="11" spans="1:13" x14ac:dyDescent="0.2">
      <c r="A11" t="s">
        <v>1574</v>
      </c>
      <c r="B11">
        <v>46</v>
      </c>
      <c r="C11" t="s">
        <v>1674</v>
      </c>
      <c r="D11" t="s">
        <v>1675</v>
      </c>
      <c r="E11" t="s">
        <v>1676</v>
      </c>
      <c r="F11" t="s">
        <v>1649</v>
      </c>
      <c r="H11" s="118" t="str">
        <f t="shared" si="0"/>
        <v>400mH(0.762m)</v>
      </c>
      <c r="I11" s="118">
        <v>7</v>
      </c>
      <c r="J11" s="118" t="s">
        <v>1734</v>
      </c>
      <c r="K11" s="118" t="s">
        <v>1735</v>
      </c>
      <c r="L11" s="118" t="s">
        <v>1735</v>
      </c>
      <c r="M11" s="118" t="s">
        <v>1649</v>
      </c>
    </row>
    <row r="12" spans="1:13" x14ac:dyDescent="0.2">
      <c r="A12" t="s">
        <v>2358</v>
      </c>
      <c r="B12">
        <v>53</v>
      </c>
      <c r="C12" t="s">
        <v>1677</v>
      </c>
      <c r="D12" t="s">
        <v>2353</v>
      </c>
      <c r="E12" t="s">
        <v>1679</v>
      </c>
      <c r="F12" t="s">
        <v>1649</v>
      </c>
      <c r="H12" s="118" t="str">
        <f t="shared" si="0"/>
        <v>3000mSC</v>
      </c>
      <c r="I12" s="118">
        <v>8</v>
      </c>
      <c r="J12" s="118" t="s">
        <v>1659</v>
      </c>
      <c r="K12" s="118" t="s">
        <v>1660</v>
      </c>
      <c r="L12" s="118" t="s">
        <v>1660</v>
      </c>
      <c r="M12" s="118" t="s">
        <v>1649</v>
      </c>
    </row>
    <row r="13" spans="1:13" x14ac:dyDescent="0.2">
      <c r="A13" t="s">
        <v>2359</v>
      </c>
      <c r="B13">
        <v>54</v>
      </c>
      <c r="C13" t="s">
        <v>1677</v>
      </c>
      <c r="D13" t="s">
        <v>1680</v>
      </c>
      <c r="E13" t="s">
        <v>1679</v>
      </c>
      <c r="F13" t="s">
        <v>1649</v>
      </c>
      <c r="H13" s="118" t="str">
        <f t="shared" si="0"/>
        <v>3000mSC</v>
      </c>
      <c r="I13" s="118">
        <v>9</v>
      </c>
      <c r="J13" s="118" t="s">
        <v>1736</v>
      </c>
      <c r="K13" s="118" t="s">
        <v>1737</v>
      </c>
      <c r="L13" s="118" t="s">
        <v>1737</v>
      </c>
      <c r="M13" s="118" t="s">
        <v>1649</v>
      </c>
    </row>
    <row r="14" spans="1:13" x14ac:dyDescent="0.2">
      <c r="A14" t="s">
        <v>2355</v>
      </c>
      <c r="B14">
        <v>61</v>
      </c>
      <c r="C14" t="s">
        <v>1681</v>
      </c>
      <c r="D14" t="s">
        <v>1682</v>
      </c>
      <c r="E14" t="s">
        <v>1683</v>
      </c>
      <c r="F14" t="s">
        <v>1649</v>
      </c>
      <c r="H14" s="118" t="str">
        <f t="shared" si="0"/>
        <v>5000mW</v>
      </c>
      <c r="I14" s="118">
        <v>10</v>
      </c>
      <c r="J14" s="118" t="s">
        <v>1661</v>
      </c>
      <c r="K14" s="118" t="s">
        <v>1662</v>
      </c>
      <c r="L14" s="118" t="s">
        <v>1662</v>
      </c>
      <c r="M14" s="118" t="s">
        <v>1649</v>
      </c>
    </row>
    <row r="15" spans="1:13" x14ac:dyDescent="0.2">
      <c r="A15" t="s">
        <v>1685</v>
      </c>
      <c r="B15">
        <v>71</v>
      </c>
      <c r="C15" t="s">
        <v>1684</v>
      </c>
      <c r="D15" t="s">
        <v>1685</v>
      </c>
      <c r="E15" t="s">
        <v>1685</v>
      </c>
      <c r="F15" t="s">
        <v>1686</v>
      </c>
      <c r="H15" s="118" t="str">
        <f t="shared" si="0"/>
        <v>走高跳</v>
      </c>
      <c r="I15" s="118">
        <v>11</v>
      </c>
      <c r="J15" s="118" t="s">
        <v>1663</v>
      </c>
      <c r="K15" s="118" t="s">
        <v>1664</v>
      </c>
      <c r="L15" s="118" t="s">
        <v>1664</v>
      </c>
      <c r="M15" s="118" t="s">
        <v>1649</v>
      </c>
    </row>
    <row r="16" spans="1:13" x14ac:dyDescent="0.2">
      <c r="A16" t="s">
        <v>1688</v>
      </c>
      <c r="B16">
        <v>72</v>
      </c>
      <c r="C16" t="s">
        <v>1687</v>
      </c>
      <c r="D16" t="s">
        <v>1688</v>
      </c>
      <c r="E16" t="s">
        <v>1688</v>
      </c>
      <c r="F16" t="s">
        <v>1686</v>
      </c>
      <c r="H16" s="118" t="str">
        <f t="shared" si="0"/>
        <v>棒高跳</v>
      </c>
      <c r="I16" s="118">
        <v>12</v>
      </c>
      <c r="J16" s="118" t="s">
        <v>1738</v>
      </c>
      <c r="K16" s="118" t="s">
        <v>1739</v>
      </c>
      <c r="L16" s="118" t="s">
        <v>1739</v>
      </c>
      <c r="M16" s="118" t="s">
        <v>1649</v>
      </c>
    </row>
    <row r="17" spans="1:13" x14ac:dyDescent="0.2">
      <c r="A17" t="s">
        <v>1690</v>
      </c>
      <c r="B17">
        <v>73</v>
      </c>
      <c r="C17" t="s">
        <v>1689</v>
      </c>
      <c r="D17" t="s">
        <v>1690</v>
      </c>
      <c r="E17" t="s">
        <v>1690</v>
      </c>
      <c r="F17" t="s">
        <v>1686</v>
      </c>
      <c r="H17" s="118" t="str">
        <f t="shared" si="0"/>
        <v>走幅跳</v>
      </c>
      <c r="I17" s="118">
        <v>13</v>
      </c>
      <c r="J17" s="118" t="s">
        <v>1740</v>
      </c>
      <c r="K17" s="118" t="s">
        <v>1741</v>
      </c>
      <c r="L17" s="118" t="s">
        <v>1741</v>
      </c>
      <c r="M17" s="118" t="s">
        <v>1649</v>
      </c>
    </row>
    <row r="18" spans="1:13" x14ac:dyDescent="0.2">
      <c r="A18" t="s">
        <v>1692</v>
      </c>
      <c r="B18">
        <v>74</v>
      </c>
      <c r="C18" t="s">
        <v>1691</v>
      </c>
      <c r="D18" t="s">
        <v>1692</v>
      </c>
      <c r="E18" t="s">
        <v>1692</v>
      </c>
      <c r="F18" t="s">
        <v>1686</v>
      </c>
      <c r="H18" s="118" t="str">
        <f t="shared" si="0"/>
        <v>三段跳</v>
      </c>
      <c r="I18" s="118">
        <v>14</v>
      </c>
      <c r="J18" s="118" t="s">
        <v>1742</v>
      </c>
      <c r="K18" s="118" t="s">
        <v>1743</v>
      </c>
      <c r="L18" s="118" t="s">
        <v>1743</v>
      </c>
      <c r="M18" s="118" t="s">
        <v>1649</v>
      </c>
    </row>
    <row r="19" spans="1:13" x14ac:dyDescent="0.2">
      <c r="A19" t="s">
        <v>1695</v>
      </c>
      <c r="B19">
        <v>82</v>
      </c>
      <c r="C19" t="s">
        <v>1693</v>
      </c>
      <c r="D19" t="s">
        <v>1694</v>
      </c>
      <c r="E19" t="s">
        <v>1695</v>
      </c>
      <c r="F19" t="s">
        <v>1686</v>
      </c>
      <c r="H19" s="118" t="str">
        <f t="shared" si="0"/>
        <v>砲丸投(6.000kg)</v>
      </c>
      <c r="I19" s="118">
        <v>15</v>
      </c>
      <c r="J19" s="118" t="s">
        <v>1744</v>
      </c>
      <c r="K19" s="118" t="s">
        <v>1745</v>
      </c>
      <c r="L19" s="118" t="s">
        <v>1745</v>
      </c>
      <c r="M19" s="118" t="s">
        <v>1649</v>
      </c>
    </row>
    <row r="20" spans="1:13" x14ac:dyDescent="0.2">
      <c r="A20" t="s">
        <v>1698</v>
      </c>
      <c r="B20">
        <v>84</v>
      </c>
      <c r="C20" t="s">
        <v>1696</v>
      </c>
      <c r="D20" t="s">
        <v>1697</v>
      </c>
      <c r="E20" t="s">
        <v>1698</v>
      </c>
      <c r="F20" t="s">
        <v>1686</v>
      </c>
      <c r="H20" s="118" t="str">
        <f t="shared" si="0"/>
        <v>砲丸投(4.000kg)</v>
      </c>
      <c r="I20" s="118">
        <v>16</v>
      </c>
      <c r="J20" s="118" t="s">
        <v>1746</v>
      </c>
      <c r="K20" s="118" t="s">
        <v>1747</v>
      </c>
      <c r="L20" s="118" t="s">
        <v>1747</v>
      </c>
      <c r="M20" s="118" t="s">
        <v>1649</v>
      </c>
    </row>
    <row r="21" spans="1:13" x14ac:dyDescent="0.2">
      <c r="A21" t="s">
        <v>1842</v>
      </c>
      <c r="B21">
        <v>87</v>
      </c>
      <c r="C21" t="s">
        <v>1840</v>
      </c>
      <c r="D21" t="s">
        <v>1841</v>
      </c>
      <c r="E21" t="s">
        <v>1842</v>
      </c>
      <c r="F21" t="s">
        <v>1686</v>
      </c>
      <c r="H21" s="118" t="str">
        <f t="shared" si="0"/>
        <v>円盤投(1.750kg)</v>
      </c>
      <c r="I21" s="118">
        <v>17</v>
      </c>
      <c r="J21" s="118" t="s">
        <v>1748</v>
      </c>
      <c r="K21" s="118" t="s">
        <v>1749</v>
      </c>
      <c r="L21" s="118" t="s">
        <v>1749</v>
      </c>
      <c r="M21" s="118" t="s">
        <v>1649</v>
      </c>
    </row>
    <row r="22" spans="1:13" x14ac:dyDescent="0.2">
      <c r="A22" t="s">
        <v>1716</v>
      </c>
      <c r="B22">
        <v>96</v>
      </c>
      <c r="C22" t="s">
        <v>1714</v>
      </c>
      <c r="D22" t="s">
        <v>1715</v>
      </c>
      <c r="E22" t="s">
        <v>1716</v>
      </c>
      <c r="F22" t="s">
        <v>1686</v>
      </c>
      <c r="H22" s="118" t="str">
        <f t="shared" si="0"/>
        <v>円盤投(1.500kg)</v>
      </c>
      <c r="I22" s="118">
        <v>18</v>
      </c>
      <c r="J22" s="118" t="s">
        <v>1750</v>
      </c>
      <c r="K22" s="118" t="s">
        <v>1751</v>
      </c>
      <c r="L22" s="118" t="s">
        <v>1751</v>
      </c>
      <c r="M22" s="118" t="s">
        <v>1649</v>
      </c>
    </row>
    <row r="23" spans="1:13" x14ac:dyDescent="0.2">
      <c r="A23" t="s">
        <v>1701</v>
      </c>
      <c r="B23">
        <v>88</v>
      </c>
      <c r="C23" t="s">
        <v>1699</v>
      </c>
      <c r="D23" t="s">
        <v>1700</v>
      </c>
      <c r="E23" t="s">
        <v>1701</v>
      </c>
      <c r="F23" t="s">
        <v>1686</v>
      </c>
      <c r="H23" s="118" t="str">
        <f t="shared" si="0"/>
        <v>円盤投(1.000kg)</v>
      </c>
      <c r="I23" s="118">
        <v>19</v>
      </c>
      <c r="J23" s="118" t="s">
        <v>1752</v>
      </c>
      <c r="K23" s="118" t="s">
        <v>1753</v>
      </c>
      <c r="L23" s="118" t="s">
        <v>1753</v>
      </c>
      <c r="M23" s="118" t="s">
        <v>1649</v>
      </c>
    </row>
    <row r="24" spans="1:13" x14ac:dyDescent="0.2">
      <c r="A24" t="s">
        <v>2356</v>
      </c>
      <c r="B24">
        <v>91</v>
      </c>
      <c r="C24" t="s">
        <v>1702</v>
      </c>
      <c r="D24" t="s">
        <v>1703</v>
      </c>
      <c r="E24" t="s">
        <v>1704</v>
      </c>
      <c r="F24" t="s">
        <v>1686</v>
      </c>
      <c r="H24" s="118" t="str">
        <f t="shared" si="0"/>
        <v>ﾊﾝﾏｰ投(6.000kg)</v>
      </c>
      <c r="I24" s="118">
        <v>428</v>
      </c>
      <c r="J24" s="118" t="s">
        <v>1754</v>
      </c>
      <c r="K24" s="118" t="s">
        <v>1755</v>
      </c>
      <c r="L24" s="118" t="s">
        <v>1756</v>
      </c>
      <c r="M24" s="118" t="s">
        <v>1649</v>
      </c>
    </row>
    <row r="25" spans="1:13" x14ac:dyDescent="0.2">
      <c r="A25" t="s">
        <v>1707</v>
      </c>
      <c r="B25">
        <v>92</v>
      </c>
      <c r="C25" t="s">
        <v>1705</v>
      </c>
      <c r="D25" t="s">
        <v>1706</v>
      </c>
      <c r="E25" t="s">
        <v>1707</v>
      </c>
      <c r="F25" t="s">
        <v>1686</v>
      </c>
      <c r="H25" s="118" t="str">
        <f t="shared" si="0"/>
        <v>やり投(0.800kg)</v>
      </c>
      <c r="I25" s="118">
        <v>429</v>
      </c>
      <c r="J25" s="118" t="s">
        <v>1757</v>
      </c>
      <c r="K25" s="118" t="s">
        <v>1758</v>
      </c>
      <c r="L25" s="118" t="s">
        <v>1759</v>
      </c>
      <c r="M25" s="118" t="s">
        <v>1649</v>
      </c>
    </row>
    <row r="26" spans="1:13" x14ac:dyDescent="0.2">
      <c r="A26" t="s">
        <v>1710</v>
      </c>
      <c r="B26">
        <v>93</v>
      </c>
      <c r="C26" t="s">
        <v>1708</v>
      </c>
      <c r="D26" t="s">
        <v>1709</v>
      </c>
      <c r="E26" t="s">
        <v>1710</v>
      </c>
      <c r="F26" t="s">
        <v>1686</v>
      </c>
      <c r="H26" s="118" t="str">
        <f t="shared" si="0"/>
        <v>やり投(0.600kg)</v>
      </c>
      <c r="I26" s="118">
        <v>31</v>
      </c>
      <c r="J26" s="118" t="s">
        <v>1760</v>
      </c>
      <c r="K26" s="118" t="s">
        <v>1761</v>
      </c>
      <c r="L26" s="118" t="s">
        <v>1762</v>
      </c>
      <c r="M26" s="118" t="s">
        <v>1649</v>
      </c>
    </row>
    <row r="27" spans="1:13" x14ac:dyDescent="0.2">
      <c r="A27" t="s">
        <v>2357</v>
      </c>
      <c r="B27">
        <v>94</v>
      </c>
      <c r="C27" t="s">
        <v>1711</v>
      </c>
      <c r="D27" t="s">
        <v>1712</v>
      </c>
      <c r="E27" t="s">
        <v>1713</v>
      </c>
      <c r="F27" t="s">
        <v>1686</v>
      </c>
      <c r="H27" s="118" t="str">
        <f t="shared" si="0"/>
        <v>ﾊﾝﾏｰ投(4.000kg)</v>
      </c>
      <c r="I27" s="118">
        <v>32</v>
      </c>
      <c r="J27" s="118" t="s">
        <v>1763</v>
      </c>
      <c r="K27" s="118" t="s">
        <v>1764</v>
      </c>
      <c r="L27" s="118" t="s">
        <v>1765</v>
      </c>
      <c r="M27" s="118" t="s">
        <v>1649</v>
      </c>
    </row>
    <row r="28" spans="1:13" x14ac:dyDescent="0.2">
      <c r="H28" s="118" t="str">
        <f t="shared" si="0"/>
        <v/>
      </c>
      <c r="I28" s="118">
        <v>33</v>
      </c>
      <c r="J28" s="118" t="s">
        <v>1766</v>
      </c>
      <c r="K28" s="118" t="s">
        <v>1767</v>
      </c>
      <c r="L28" s="118" t="s">
        <v>1768</v>
      </c>
      <c r="M28" s="118" t="s">
        <v>1649</v>
      </c>
    </row>
    <row r="29" spans="1:13" x14ac:dyDescent="0.2">
      <c r="H29" s="118" t="str">
        <f t="shared" si="0"/>
        <v/>
      </c>
      <c r="I29" s="118">
        <v>34</v>
      </c>
      <c r="J29" s="118" t="s">
        <v>1665</v>
      </c>
      <c r="K29" s="118" t="s">
        <v>1666</v>
      </c>
      <c r="L29" s="118" t="s">
        <v>1667</v>
      </c>
      <c r="M29" s="118" t="s">
        <v>1649</v>
      </c>
    </row>
    <row r="30" spans="1:13" x14ac:dyDescent="0.2">
      <c r="H30" s="118" t="str">
        <f>ASC(E30)</f>
        <v/>
      </c>
      <c r="I30" s="118">
        <v>35</v>
      </c>
      <c r="J30" s="118" t="s">
        <v>1769</v>
      </c>
      <c r="K30" s="118" t="s">
        <v>1770</v>
      </c>
      <c r="L30" s="118" t="s">
        <v>1771</v>
      </c>
      <c r="M30" s="118" t="s">
        <v>1649</v>
      </c>
    </row>
    <row r="31" spans="1:13" x14ac:dyDescent="0.2">
      <c r="H31" s="118" t="str">
        <f t="shared" si="0"/>
        <v/>
      </c>
      <c r="I31" s="118">
        <v>36</v>
      </c>
      <c r="J31" s="118" t="s">
        <v>1772</v>
      </c>
      <c r="K31" s="118" t="s">
        <v>1773</v>
      </c>
      <c r="L31" s="118" t="s">
        <v>1774</v>
      </c>
      <c r="M31" s="118" t="s">
        <v>1649</v>
      </c>
    </row>
    <row r="32" spans="1:13" x14ac:dyDescent="0.2">
      <c r="H32" s="118" t="str">
        <f t="shared" si="0"/>
        <v/>
      </c>
      <c r="I32" s="118">
        <v>37</v>
      </c>
      <c r="J32" s="118" t="s">
        <v>1668</v>
      </c>
      <c r="K32" s="118" t="s">
        <v>1669</v>
      </c>
      <c r="L32" s="118" t="s">
        <v>1670</v>
      </c>
      <c r="M32" s="118" t="s">
        <v>1649</v>
      </c>
    </row>
    <row r="33" spans="8:13" x14ac:dyDescent="0.2">
      <c r="H33" s="118" t="str">
        <f t="shared" si="0"/>
        <v/>
      </c>
      <c r="I33" s="118">
        <v>38</v>
      </c>
      <c r="J33" s="118" t="s">
        <v>1775</v>
      </c>
      <c r="K33" s="118" t="s">
        <v>1776</v>
      </c>
      <c r="L33" s="118" t="s">
        <v>1777</v>
      </c>
      <c r="M33" s="118" t="s">
        <v>1649</v>
      </c>
    </row>
    <row r="34" spans="8:13" x14ac:dyDescent="0.2">
      <c r="H34" s="118" t="str">
        <f t="shared" si="0"/>
        <v/>
      </c>
      <c r="I34" s="118">
        <v>39</v>
      </c>
      <c r="J34" s="118" t="s">
        <v>1778</v>
      </c>
      <c r="K34" s="118" t="s">
        <v>1779</v>
      </c>
      <c r="L34" s="118" t="s">
        <v>1780</v>
      </c>
      <c r="M34" s="118" t="s">
        <v>1649</v>
      </c>
    </row>
    <row r="35" spans="8:13" x14ac:dyDescent="0.2">
      <c r="H35" s="118" t="str">
        <f t="shared" si="0"/>
        <v/>
      </c>
      <c r="I35" s="118">
        <v>41</v>
      </c>
      <c r="J35" s="118" t="s">
        <v>1781</v>
      </c>
      <c r="K35" s="118" t="s">
        <v>1782</v>
      </c>
      <c r="L35" s="118" t="s">
        <v>1783</v>
      </c>
      <c r="M35" s="118" t="s">
        <v>1649</v>
      </c>
    </row>
    <row r="36" spans="8:13" x14ac:dyDescent="0.2">
      <c r="H36" s="118" t="str">
        <f t="shared" si="0"/>
        <v/>
      </c>
      <c r="I36" s="118">
        <v>42</v>
      </c>
      <c r="J36" s="118" t="s">
        <v>1784</v>
      </c>
      <c r="K36" s="118" t="s">
        <v>1785</v>
      </c>
      <c r="L36" s="118" t="s">
        <v>1786</v>
      </c>
      <c r="M36" s="118" t="s">
        <v>1649</v>
      </c>
    </row>
    <row r="37" spans="8:13" x14ac:dyDescent="0.2">
      <c r="H37" s="118" t="str">
        <f t="shared" si="0"/>
        <v/>
      </c>
      <c r="I37" s="118">
        <v>43</v>
      </c>
      <c r="J37" s="118" t="s">
        <v>1787</v>
      </c>
      <c r="K37" s="118" t="s">
        <v>1788</v>
      </c>
      <c r="L37" s="118" t="s">
        <v>1789</v>
      </c>
      <c r="M37" s="118" t="s">
        <v>1649</v>
      </c>
    </row>
    <row r="38" spans="8:13" x14ac:dyDescent="0.2">
      <c r="H38" s="118" t="str">
        <f t="shared" si="0"/>
        <v/>
      </c>
      <c r="I38" s="118">
        <v>44</v>
      </c>
      <c r="J38" s="118" t="s">
        <v>1671</v>
      </c>
      <c r="K38" s="118" t="s">
        <v>1672</v>
      </c>
      <c r="L38" s="118" t="s">
        <v>1673</v>
      </c>
      <c r="M38" s="118" t="s">
        <v>1649</v>
      </c>
    </row>
    <row r="39" spans="8:13" x14ac:dyDescent="0.2">
      <c r="H39" s="118" t="str">
        <f t="shared" si="0"/>
        <v/>
      </c>
      <c r="I39" s="118">
        <v>45</v>
      </c>
      <c r="J39" s="118" t="s">
        <v>1790</v>
      </c>
      <c r="K39" s="118" t="s">
        <v>1791</v>
      </c>
      <c r="L39" s="118" t="s">
        <v>1771</v>
      </c>
      <c r="M39" s="118" t="s">
        <v>1649</v>
      </c>
    </row>
    <row r="40" spans="8:13" x14ac:dyDescent="0.2">
      <c r="H40" s="118" t="str">
        <f t="shared" si="0"/>
        <v/>
      </c>
      <c r="I40" s="118">
        <v>46</v>
      </c>
      <c r="J40" s="118" t="s">
        <v>1674</v>
      </c>
      <c r="K40" s="118" t="s">
        <v>1675</v>
      </c>
      <c r="L40" s="118" t="s">
        <v>1676</v>
      </c>
      <c r="M40" s="118" t="s">
        <v>1649</v>
      </c>
    </row>
    <row r="41" spans="8:13" x14ac:dyDescent="0.2">
      <c r="H41" s="118" t="str">
        <f t="shared" si="0"/>
        <v/>
      </c>
      <c r="I41" s="118">
        <v>47</v>
      </c>
      <c r="J41" s="118" t="s">
        <v>1792</v>
      </c>
      <c r="K41" s="118" t="s">
        <v>1793</v>
      </c>
      <c r="L41" s="118" t="s">
        <v>1794</v>
      </c>
      <c r="M41" s="118" t="s">
        <v>1649</v>
      </c>
    </row>
    <row r="42" spans="8:13" x14ac:dyDescent="0.2">
      <c r="H42" s="118" t="str">
        <f t="shared" si="0"/>
        <v/>
      </c>
      <c r="I42" s="118">
        <v>51</v>
      </c>
      <c r="J42" s="118" t="s">
        <v>1795</v>
      </c>
      <c r="K42" s="118" t="s">
        <v>1796</v>
      </c>
      <c r="L42" s="118" t="s">
        <v>1797</v>
      </c>
      <c r="M42" s="118" t="s">
        <v>1649</v>
      </c>
    </row>
    <row r="43" spans="8:13" x14ac:dyDescent="0.2">
      <c r="H43" s="118" t="str">
        <f t="shared" si="0"/>
        <v/>
      </c>
      <c r="I43" s="118">
        <v>52</v>
      </c>
      <c r="J43" s="118" t="s">
        <v>1795</v>
      </c>
      <c r="K43" s="118" t="s">
        <v>1798</v>
      </c>
      <c r="L43" s="118" t="s">
        <v>1797</v>
      </c>
      <c r="M43" s="118" t="s">
        <v>1649</v>
      </c>
    </row>
    <row r="44" spans="8:13" x14ac:dyDescent="0.2">
      <c r="H44" s="118" t="str">
        <f t="shared" ref="H44:H66" si="1">ASC(E45)</f>
        <v/>
      </c>
      <c r="I44" s="118">
        <v>53</v>
      </c>
      <c r="J44" s="118" t="s">
        <v>1677</v>
      </c>
      <c r="K44" s="118" t="s">
        <v>1678</v>
      </c>
      <c r="L44" s="118" t="s">
        <v>1679</v>
      </c>
      <c r="M44" s="118" t="s">
        <v>1649</v>
      </c>
    </row>
    <row r="45" spans="8:13" x14ac:dyDescent="0.2">
      <c r="H45" s="118" t="str">
        <f t="shared" si="1"/>
        <v/>
      </c>
      <c r="I45" s="118">
        <v>54</v>
      </c>
      <c r="J45" s="118" t="s">
        <v>1677</v>
      </c>
      <c r="K45" s="118" t="s">
        <v>1680</v>
      </c>
      <c r="L45" s="118" t="s">
        <v>1679</v>
      </c>
      <c r="M45" s="118" t="s">
        <v>1649</v>
      </c>
    </row>
    <row r="46" spans="8:13" x14ac:dyDescent="0.2">
      <c r="H46" s="118" t="str">
        <f t="shared" si="1"/>
        <v/>
      </c>
      <c r="I46" s="118">
        <v>60</v>
      </c>
      <c r="J46" s="118" t="s">
        <v>1799</v>
      </c>
      <c r="K46" s="118" t="s">
        <v>1800</v>
      </c>
      <c r="L46" s="118" t="s">
        <v>1801</v>
      </c>
      <c r="M46" s="118" t="s">
        <v>1649</v>
      </c>
    </row>
    <row r="47" spans="8:13" x14ac:dyDescent="0.2">
      <c r="H47" s="118" t="str">
        <f t="shared" si="1"/>
        <v/>
      </c>
      <c r="I47" s="118">
        <v>61</v>
      </c>
      <c r="J47" s="118" t="s">
        <v>1681</v>
      </c>
      <c r="K47" s="118" t="s">
        <v>1682</v>
      </c>
      <c r="L47" s="118" t="s">
        <v>1683</v>
      </c>
      <c r="M47" s="118" t="s">
        <v>1649</v>
      </c>
    </row>
    <row r="48" spans="8:13" x14ac:dyDescent="0.2">
      <c r="H48" s="118" t="str">
        <f t="shared" si="1"/>
        <v/>
      </c>
      <c r="I48" s="118">
        <v>62</v>
      </c>
      <c r="J48" s="118" t="s">
        <v>1802</v>
      </c>
      <c r="K48" s="118" t="s">
        <v>1803</v>
      </c>
      <c r="L48" s="118" t="s">
        <v>1804</v>
      </c>
      <c r="M48" s="118" t="s">
        <v>1649</v>
      </c>
    </row>
    <row r="49" spans="8:13" x14ac:dyDescent="0.2">
      <c r="H49" s="118" t="str">
        <f t="shared" si="1"/>
        <v/>
      </c>
      <c r="I49" s="118">
        <v>63</v>
      </c>
      <c r="J49" s="118" t="s">
        <v>1805</v>
      </c>
      <c r="K49" s="118" t="s">
        <v>1806</v>
      </c>
      <c r="L49" s="118" t="s">
        <v>1807</v>
      </c>
      <c r="M49" s="118" t="s">
        <v>1649</v>
      </c>
    </row>
    <row r="50" spans="8:13" x14ac:dyDescent="0.2">
      <c r="H50" s="118" t="str">
        <f t="shared" si="1"/>
        <v/>
      </c>
      <c r="I50" s="118">
        <v>64</v>
      </c>
      <c r="J50" s="118" t="s">
        <v>1808</v>
      </c>
      <c r="K50" s="118" t="s">
        <v>1809</v>
      </c>
      <c r="L50" s="118" t="s">
        <v>1810</v>
      </c>
      <c r="M50" s="118" t="s">
        <v>1649</v>
      </c>
    </row>
    <row r="51" spans="8:13" x14ac:dyDescent="0.2">
      <c r="H51" s="118" t="str">
        <f t="shared" si="1"/>
        <v/>
      </c>
      <c r="I51" s="118">
        <v>65</v>
      </c>
      <c r="J51" s="118" t="s">
        <v>1811</v>
      </c>
      <c r="K51" s="118" t="s">
        <v>1812</v>
      </c>
      <c r="L51" s="118" t="s">
        <v>1813</v>
      </c>
      <c r="M51" s="118" t="s">
        <v>1649</v>
      </c>
    </row>
    <row r="52" spans="8:13" x14ac:dyDescent="0.2">
      <c r="H52" s="118" t="str">
        <f t="shared" si="1"/>
        <v/>
      </c>
      <c r="I52" s="118">
        <v>66</v>
      </c>
      <c r="J52" s="118" t="s">
        <v>1814</v>
      </c>
      <c r="K52" s="118" t="s">
        <v>1815</v>
      </c>
      <c r="L52" s="118" t="s">
        <v>1816</v>
      </c>
      <c r="M52" s="118" t="s">
        <v>1649</v>
      </c>
    </row>
    <row r="53" spans="8:13" x14ac:dyDescent="0.2">
      <c r="H53" s="118" t="str">
        <f t="shared" si="1"/>
        <v/>
      </c>
      <c r="I53" s="118">
        <v>71</v>
      </c>
      <c r="J53" s="118" t="s">
        <v>1684</v>
      </c>
      <c r="K53" s="118" t="s">
        <v>1685</v>
      </c>
      <c r="L53" s="118" t="s">
        <v>1685</v>
      </c>
      <c r="M53" s="118" t="s">
        <v>1686</v>
      </c>
    </row>
    <row r="54" spans="8:13" x14ac:dyDescent="0.2">
      <c r="H54" s="118" t="str">
        <f t="shared" si="1"/>
        <v/>
      </c>
      <c r="I54" s="118">
        <v>72</v>
      </c>
      <c r="J54" s="118" t="s">
        <v>1687</v>
      </c>
      <c r="K54" s="118" t="s">
        <v>1688</v>
      </c>
      <c r="L54" s="118" t="s">
        <v>1688</v>
      </c>
      <c r="M54" s="118" t="s">
        <v>1686</v>
      </c>
    </row>
    <row r="55" spans="8:13" x14ac:dyDescent="0.2">
      <c r="H55" s="118" t="str">
        <f t="shared" si="1"/>
        <v/>
      </c>
      <c r="I55" s="118">
        <v>73</v>
      </c>
      <c r="J55" s="118" t="s">
        <v>1689</v>
      </c>
      <c r="K55" s="118" t="s">
        <v>1690</v>
      </c>
      <c r="L55" s="118" t="s">
        <v>1690</v>
      </c>
      <c r="M55" s="118" t="s">
        <v>1686</v>
      </c>
    </row>
    <row r="56" spans="8:13" x14ac:dyDescent="0.2">
      <c r="H56" s="118" t="str">
        <f t="shared" si="1"/>
        <v/>
      </c>
      <c r="I56" s="118">
        <v>74</v>
      </c>
      <c r="J56" s="118" t="s">
        <v>1691</v>
      </c>
      <c r="K56" s="118" t="s">
        <v>1692</v>
      </c>
      <c r="L56" s="118" t="s">
        <v>1692</v>
      </c>
      <c r="M56" s="118" t="s">
        <v>1686</v>
      </c>
    </row>
    <row r="57" spans="8:13" x14ac:dyDescent="0.2">
      <c r="H57" s="118" t="str">
        <f t="shared" si="1"/>
        <v/>
      </c>
      <c r="I57" s="118">
        <v>473</v>
      </c>
      <c r="J57" s="118" t="s">
        <v>1817</v>
      </c>
      <c r="K57" s="118" t="s">
        <v>1818</v>
      </c>
      <c r="L57" s="118" t="s">
        <v>1818</v>
      </c>
      <c r="M57" s="118" t="s">
        <v>1686</v>
      </c>
    </row>
    <row r="58" spans="8:13" x14ac:dyDescent="0.2">
      <c r="H58" s="118" t="str">
        <f t="shared" si="1"/>
        <v/>
      </c>
      <c r="I58" s="118">
        <v>474</v>
      </c>
      <c r="J58" s="118" t="s">
        <v>1819</v>
      </c>
      <c r="K58" s="118" t="s">
        <v>1820</v>
      </c>
      <c r="L58" s="118" t="s">
        <v>1820</v>
      </c>
      <c r="M58" s="118" t="s">
        <v>1686</v>
      </c>
    </row>
    <row r="59" spans="8:13" x14ac:dyDescent="0.2">
      <c r="H59" s="118" t="str">
        <f t="shared" si="1"/>
        <v/>
      </c>
      <c r="I59" s="118">
        <v>478</v>
      </c>
      <c r="J59" s="118" t="s">
        <v>1821</v>
      </c>
      <c r="K59" s="118" t="s">
        <v>1822</v>
      </c>
      <c r="L59" s="118" t="s">
        <v>1822</v>
      </c>
      <c r="M59" s="118" t="s">
        <v>1686</v>
      </c>
    </row>
    <row r="60" spans="8:13" x14ac:dyDescent="0.2">
      <c r="H60" s="118" t="str">
        <f t="shared" si="1"/>
        <v/>
      </c>
      <c r="I60" s="118">
        <v>479</v>
      </c>
      <c r="J60" s="118" t="s">
        <v>1823</v>
      </c>
      <c r="K60" s="118" t="s">
        <v>1824</v>
      </c>
      <c r="L60" s="118" t="s">
        <v>1824</v>
      </c>
      <c r="M60" s="118" t="s">
        <v>1686</v>
      </c>
    </row>
    <row r="61" spans="8:13" x14ac:dyDescent="0.2">
      <c r="H61" s="118" t="str">
        <f t="shared" si="1"/>
        <v/>
      </c>
      <c r="I61" s="118">
        <v>80</v>
      </c>
      <c r="J61" s="118" t="s">
        <v>1825</v>
      </c>
      <c r="K61" s="118" t="s">
        <v>1826</v>
      </c>
      <c r="L61" s="118" t="s">
        <v>1827</v>
      </c>
      <c r="M61" s="118" t="s">
        <v>1686</v>
      </c>
    </row>
    <row r="62" spans="8:13" x14ac:dyDescent="0.2">
      <c r="H62" s="118" t="str">
        <f t="shared" si="1"/>
        <v/>
      </c>
      <c r="I62" s="118">
        <v>81</v>
      </c>
      <c r="J62" s="118" t="s">
        <v>1828</v>
      </c>
      <c r="K62" s="118" t="s">
        <v>1829</v>
      </c>
      <c r="L62" s="118" t="s">
        <v>1830</v>
      </c>
      <c r="M62" s="118" t="s">
        <v>1686</v>
      </c>
    </row>
    <row r="63" spans="8:13" x14ac:dyDescent="0.2">
      <c r="H63" s="118" t="str">
        <f t="shared" si="1"/>
        <v/>
      </c>
      <c r="I63" s="118">
        <v>82</v>
      </c>
      <c r="J63" s="118" t="s">
        <v>1693</v>
      </c>
      <c r="K63" s="118" t="s">
        <v>1694</v>
      </c>
      <c r="L63" s="118" t="s">
        <v>1695</v>
      </c>
      <c r="M63" s="118" t="s">
        <v>1686</v>
      </c>
    </row>
    <row r="64" spans="8:13" x14ac:dyDescent="0.2">
      <c r="H64" s="118" t="str">
        <f t="shared" si="1"/>
        <v/>
      </c>
      <c r="I64" s="118">
        <v>83</v>
      </c>
      <c r="J64" s="118" t="s">
        <v>1831</v>
      </c>
      <c r="K64" s="118" t="s">
        <v>1832</v>
      </c>
      <c r="L64" s="118" t="s">
        <v>1833</v>
      </c>
      <c r="M64" s="118" t="s">
        <v>1686</v>
      </c>
    </row>
    <row r="65" spans="8:13" x14ac:dyDescent="0.2">
      <c r="H65" s="118" t="str">
        <f t="shared" si="1"/>
        <v/>
      </c>
      <c r="I65" s="118">
        <v>84</v>
      </c>
      <c r="J65" s="118" t="s">
        <v>1696</v>
      </c>
      <c r="K65" s="118" t="s">
        <v>1697</v>
      </c>
      <c r="L65" s="118" t="s">
        <v>1698</v>
      </c>
      <c r="M65" s="118" t="s">
        <v>1686</v>
      </c>
    </row>
    <row r="66" spans="8:13" x14ac:dyDescent="0.2">
      <c r="H66" s="118" t="str">
        <f t="shared" si="1"/>
        <v/>
      </c>
      <c r="I66" s="118">
        <v>85</v>
      </c>
      <c r="J66" s="118" t="s">
        <v>1834</v>
      </c>
      <c r="K66" s="118" t="s">
        <v>1835</v>
      </c>
      <c r="L66" s="118" t="s">
        <v>1836</v>
      </c>
      <c r="M66" s="118" t="s">
        <v>1686</v>
      </c>
    </row>
    <row r="67" spans="8:13" x14ac:dyDescent="0.2">
      <c r="H67" s="118" t="str">
        <f t="shared" ref="H67:H130" si="2">ASC(E68)</f>
        <v/>
      </c>
      <c r="I67" s="118">
        <v>86</v>
      </c>
      <c r="J67" s="118" t="s">
        <v>1837</v>
      </c>
      <c r="K67" s="118" t="s">
        <v>1838</v>
      </c>
      <c r="L67" s="118" t="s">
        <v>1839</v>
      </c>
      <c r="M67" s="118" t="s">
        <v>1686</v>
      </c>
    </row>
    <row r="68" spans="8:13" x14ac:dyDescent="0.2">
      <c r="H68" s="118" t="str">
        <f t="shared" si="2"/>
        <v/>
      </c>
      <c r="I68" s="118">
        <v>87</v>
      </c>
      <c r="J68" s="118" t="s">
        <v>1840</v>
      </c>
      <c r="K68" s="118" t="s">
        <v>1841</v>
      </c>
      <c r="L68" s="118" t="s">
        <v>1842</v>
      </c>
      <c r="M68" s="118" t="s">
        <v>1686</v>
      </c>
    </row>
    <row r="69" spans="8:13" x14ac:dyDescent="0.2">
      <c r="H69" s="118" t="str">
        <f t="shared" si="2"/>
        <v/>
      </c>
      <c r="I69" s="118">
        <v>88</v>
      </c>
      <c r="J69" s="118" t="s">
        <v>1699</v>
      </c>
      <c r="K69" s="118" t="s">
        <v>1700</v>
      </c>
      <c r="L69" s="118" t="s">
        <v>1701</v>
      </c>
      <c r="M69" s="118" t="s">
        <v>1686</v>
      </c>
    </row>
    <row r="70" spans="8:13" x14ac:dyDescent="0.2">
      <c r="H70" s="118" t="str">
        <f t="shared" si="2"/>
        <v/>
      </c>
      <c r="I70" s="118">
        <v>89</v>
      </c>
      <c r="J70" s="118" t="s">
        <v>1843</v>
      </c>
      <c r="K70" s="118" t="s">
        <v>1844</v>
      </c>
      <c r="L70" s="118" t="s">
        <v>1845</v>
      </c>
      <c r="M70" s="118" t="s">
        <v>1686</v>
      </c>
    </row>
    <row r="71" spans="8:13" x14ac:dyDescent="0.2">
      <c r="H71" s="118" t="str">
        <f t="shared" si="2"/>
        <v/>
      </c>
      <c r="I71" s="118">
        <v>90</v>
      </c>
      <c r="J71" s="118" t="s">
        <v>1846</v>
      </c>
      <c r="K71" s="118" t="s">
        <v>1847</v>
      </c>
      <c r="L71" s="118" t="s">
        <v>1848</v>
      </c>
      <c r="M71" s="118" t="s">
        <v>1686</v>
      </c>
    </row>
    <row r="72" spans="8:13" x14ac:dyDescent="0.2">
      <c r="H72" s="118" t="str">
        <f t="shared" si="2"/>
        <v/>
      </c>
      <c r="I72" s="118">
        <v>91</v>
      </c>
      <c r="J72" s="118" t="s">
        <v>1702</v>
      </c>
      <c r="K72" s="118" t="s">
        <v>1703</v>
      </c>
      <c r="L72" s="118" t="s">
        <v>1704</v>
      </c>
      <c r="M72" s="118" t="s">
        <v>1686</v>
      </c>
    </row>
    <row r="73" spans="8:13" x14ac:dyDescent="0.2">
      <c r="H73" s="118" t="str">
        <f t="shared" si="2"/>
        <v/>
      </c>
      <c r="I73" s="118">
        <v>92</v>
      </c>
      <c r="J73" s="118" t="s">
        <v>1705</v>
      </c>
      <c r="K73" s="118" t="s">
        <v>1706</v>
      </c>
      <c r="L73" s="118" t="s">
        <v>1707</v>
      </c>
      <c r="M73" s="118" t="s">
        <v>1686</v>
      </c>
    </row>
    <row r="74" spans="8:13" x14ac:dyDescent="0.2">
      <c r="H74" s="118" t="str">
        <f t="shared" si="2"/>
        <v/>
      </c>
      <c r="I74" s="118">
        <v>93</v>
      </c>
      <c r="J74" s="118" t="s">
        <v>1708</v>
      </c>
      <c r="K74" s="118" t="s">
        <v>1709</v>
      </c>
      <c r="L74" s="118" t="s">
        <v>1710</v>
      </c>
      <c r="M74" s="118" t="s">
        <v>1686</v>
      </c>
    </row>
    <row r="75" spans="8:13" x14ac:dyDescent="0.2">
      <c r="H75" s="118" t="str">
        <f t="shared" si="2"/>
        <v/>
      </c>
      <c r="I75" s="118">
        <v>94</v>
      </c>
      <c r="J75" s="118" t="s">
        <v>1711</v>
      </c>
      <c r="K75" s="118" t="s">
        <v>1712</v>
      </c>
      <c r="L75" s="118" t="s">
        <v>1713</v>
      </c>
      <c r="M75" s="118" t="s">
        <v>1686</v>
      </c>
    </row>
    <row r="76" spans="8:13" x14ac:dyDescent="0.2">
      <c r="H76" s="118" t="str">
        <f t="shared" si="2"/>
        <v/>
      </c>
      <c r="I76" s="118">
        <v>96</v>
      </c>
      <c r="J76" s="118" t="s">
        <v>1714</v>
      </c>
      <c r="K76" s="118" t="s">
        <v>1715</v>
      </c>
      <c r="L76" s="118" t="s">
        <v>1716</v>
      </c>
      <c r="M76" s="118" t="s">
        <v>1686</v>
      </c>
    </row>
    <row r="77" spans="8:13" x14ac:dyDescent="0.2">
      <c r="H77" s="118" t="str">
        <f t="shared" si="2"/>
        <v/>
      </c>
      <c r="I77" s="118">
        <v>97</v>
      </c>
      <c r="J77" s="118" t="s">
        <v>1849</v>
      </c>
      <c r="K77" s="118" t="s">
        <v>1850</v>
      </c>
      <c r="L77" s="118" t="s">
        <v>1851</v>
      </c>
      <c r="M77" s="118" t="s">
        <v>1686</v>
      </c>
    </row>
    <row r="78" spans="8:13" x14ac:dyDescent="0.2">
      <c r="H78" s="118" t="str">
        <f t="shared" si="2"/>
        <v/>
      </c>
      <c r="I78" s="118">
        <v>98</v>
      </c>
      <c r="J78" s="118" t="s">
        <v>1852</v>
      </c>
      <c r="K78" s="118" t="s">
        <v>1853</v>
      </c>
      <c r="L78" s="118" t="s">
        <v>1854</v>
      </c>
      <c r="M78" s="118" t="s">
        <v>1686</v>
      </c>
    </row>
    <row r="79" spans="8:13" x14ac:dyDescent="0.2">
      <c r="H79" s="118" t="str">
        <f t="shared" si="2"/>
        <v/>
      </c>
      <c r="I79" s="118">
        <v>99</v>
      </c>
      <c r="J79" s="118" t="s">
        <v>1855</v>
      </c>
      <c r="K79" s="118" t="s">
        <v>1856</v>
      </c>
      <c r="L79" s="118" t="s">
        <v>1855</v>
      </c>
      <c r="M79" s="118" t="s">
        <v>1686</v>
      </c>
    </row>
    <row r="80" spans="8:13" x14ac:dyDescent="0.2">
      <c r="H80" s="118" t="str">
        <f t="shared" si="2"/>
        <v/>
      </c>
      <c r="I80" s="118">
        <v>494</v>
      </c>
      <c r="J80" s="118" t="s">
        <v>1857</v>
      </c>
      <c r="K80" s="118" t="s">
        <v>1858</v>
      </c>
      <c r="L80" s="118" t="s">
        <v>1859</v>
      </c>
      <c r="M80" s="118" t="s">
        <v>1686</v>
      </c>
    </row>
    <row r="81" spans="8:13" x14ac:dyDescent="0.2">
      <c r="H81" s="118" t="str">
        <f t="shared" si="2"/>
        <v/>
      </c>
      <c r="I81" s="118">
        <v>495</v>
      </c>
      <c r="J81" s="118" t="s">
        <v>1860</v>
      </c>
      <c r="K81" s="118" t="s">
        <v>1861</v>
      </c>
      <c r="L81" s="118" t="s">
        <v>1861</v>
      </c>
      <c r="M81" s="118" t="s">
        <v>1686</v>
      </c>
    </row>
    <row r="82" spans="8:13" x14ac:dyDescent="0.2">
      <c r="H82" s="118" t="str">
        <f t="shared" si="2"/>
        <v/>
      </c>
      <c r="I82" s="118">
        <v>496</v>
      </c>
      <c r="J82" s="118" t="s">
        <v>1862</v>
      </c>
      <c r="K82" s="118" t="s">
        <v>1863</v>
      </c>
      <c r="L82" s="118" t="s">
        <v>1863</v>
      </c>
      <c r="M82" s="118" t="s">
        <v>1686</v>
      </c>
    </row>
    <row r="83" spans="8:13" x14ac:dyDescent="0.2">
      <c r="H83" s="118" t="str">
        <f t="shared" si="2"/>
        <v/>
      </c>
      <c r="I83" s="118">
        <v>497</v>
      </c>
      <c r="J83" s="118" t="s">
        <v>1864</v>
      </c>
      <c r="K83" s="118" t="s">
        <v>1865</v>
      </c>
      <c r="L83" s="118" t="s">
        <v>1865</v>
      </c>
      <c r="M83" s="118" t="s">
        <v>1686</v>
      </c>
    </row>
    <row r="84" spans="8:13" x14ac:dyDescent="0.2">
      <c r="H84" s="118" t="str">
        <f t="shared" si="2"/>
        <v/>
      </c>
      <c r="I84" s="118">
        <v>498</v>
      </c>
      <c r="J84" s="118" t="s">
        <v>1866</v>
      </c>
      <c r="K84" s="118" t="s">
        <v>1867</v>
      </c>
      <c r="L84" s="118" t="s">
        <v>1867</v>
      </c>
      <c r="M84" s="118" t="s">
        <v>1686</v>
      </c>
    </row>
    <row r="85" spans="8:13" x14ac:dyDescent="0.2">
      <c r="H85" s="118" t="str">
        <f t="shared" si="2"/>
        <v/>
      </c>
      <c r="I85" s="118">
        <v>499</v>
      </c>
      <c r="J85" s="118" t="s">
        <v>1868</v>
      </c>
      <c r="K85" s="118" t="s">
        <v>1869</v>
      </c>
      <c r="L85" s="118" t="s">
        <v>1868</v>
      </c>
      <c r="M85" s="118" t="s">
        <v>1686</v>
      </c>
    </row>
    <row r="86" spans="8:13" x14ac:dyDescent="0.2">
      <c r="H86" s="118" t="str">
        <f t="shared" si="2"/>
        <v/>
      </c>
      <c r="I86" s="118">
        <v>101</v>
      </c>
      <c r="J86" s="118" t="s">
        <v>1870</v>
      </c>
      <c r="K86" s="118" t="s">
        <v>1871</v>
      </c>
      <c r="L86" s="118" t="s">
        <v>1872</v>
      </c>
      <c r="M86" s="118" t="s">
        <v>1649</v>
      </c>
    </row>
    <row r="87" spans="8:13" x14ac:dyDescent="0.2">
      <c r="H87" s="118" t="str">
        <f t="shared" si="2"/>
        <v/>
      </c>
      <c r="I87" s="118">
        <v>102</v>
      </c>
      <c r="J87" s="118" t="s">
        <v>1873</v>
      </c>
      <c r="K87" s="118" t="s">
        <v>1874</v>
      </c>
      <c r="L87" s="118" t="s">
        <v>1875</v>
      </c>
      <c r="M87" s="118" t="s">
        <v>1649</v>
      </c>
    </row>
    <row r="88" spans="8:13" x14ac:dyDescent="0.2">
      <c r="H88" s="118" t="str">
        <f t="shared" si="2"/>
        <v/>
      </c>
      <c r="I88" s="118">
        <v>103</v>
      </c>
      <c r="J88" s="118" t="s">
        <v>1876</v>
      </c>
      <c r="K88" s="118" t="s">
        <v>1877</v>
      </c>
      <c r="L88" s="118" t="s">
        <v>1878</v>
      </c>
      <c r="M88" s="118" t="s">
        <v>1649</v>
      </c>
    </row>
    <row r="89" spans="8:13" x14ac:dyDescent="0.2">
      <c r="H89" s="118" t="str">
        <f t="shared" si="2"/>
        <v/>
      </c>
      <c r="I89" s="118">
        <v>104</v>
      </c>
      <c r="J89" s="118" t="s">
        <v>1879</v>
      </c>
      <c r="K89" s="118" t="s">
        <v>1880</v>
      </c>
      <c r="L89" s="118" t="s">
        <v>1881</v>
      </c>
      <c r="M89" s="118" t="s">
        <v>1649</v>
      </c>
    </row>
    <row r="90" spans="8:13" x14ac:dyDescent="0.2">
      <c r="H90" s="118" t="str">
        <f t="shared" si="2"/>
        <v/>
      </c>
      <c r="I90" s="118">
        <v>105</v>
      </c>
      <c r="J90" s="118" t="s">
        <v>1882</v>
      </c>
      <c r="K90" s="118" t="s">
        <v>1883</v>
      </c>
      <c r="L90" s="118" t="s">
        <v>1884</v>
      </c>
      <c r="M90" s="118" t="s">
        <v>1649</v>
      </c>
    </row>
    <row r="91" spans="8:13" x14ac:dyDescent="0.2">
      <c r="H91" s="118" t="str">
        <f t="shared" si="2"/>
        <v/>
      </c>
      <c r="I91" s="118">
        <v>106</v>
      </c>
      <c r="J91" s="118" t="s">
        <v>1885</v>
      </c>
      <c r="K91" s="118" t="s">
        <v>1886</v>
      </c>
      <c r="L91" s="118" t="s">
        <v>1886</v>
      </c>
      <c r="M91" s="118" t="s">
        <v>1649</v>
      </c>
    </row>
    <row r="92" spans="8:13" x14ac:dyDescent="0.2">
      <c r="H92" s="118" t="str">
        <f t="shared" si="2"/>
        <v/>
      </c>
      <c r="I92" s="118">
        <v>107</v>
      </c>
      <c r="J92" s="118" t="s">
        <v>1887</v>
      </c>
      <c r="K92" s="118" t="s">
        <v>1888</v>
      </c>
      <c r="L92" s="118" t="s">
        <v>1888</v>
      </c>
      <c r="M92" s="118" t="s">
        <v>1649</v>
      </c>
    </row>
    <row r="93" spans="8:13" x14ac:dyDescent="0.2">
      <c r="H93" s="118" t="str">
        <f t="shared" si="2"/>
        <v/>
      </c>
      <c r="I93" s="118">
        <v>151</v>
      </c>
      <c r="J93" s="118" t="s">
        <v>1889</v>
      </c>
      <c r="K93" s="118" t="s">
        <v>1890</v>
      </c>
      <c r="L93" s="118" t="s">
        <v>1891</v>
      </c>
      <c r="M93" s="118" t="s">
        <v>1649</v>
      </c>
    </row>
    <row r="94" spans="8:13" x14ac:dyDescent="0.2">
      <c r="H94" s="118" t="str">
        <f t="shared" si="2"/>
        <v/>
      </c>
      <c r="I94" s="118">
        <v>152</v>
      </c>
      <c r="J94" s="118" t="s">
        <v>1892</v>
      </c>
      <c r="K94" s="118" t="s">
        <v>1893</v>
      </c>
      <c r="L94" s="118" t="s">
        <v>1894</v>
      </c>
      <c r="M94" s="118" t="s">
        <v>1649</v>
      </c>
    </row>
    <row r="95" spans="8:13" x14ac:dyDescent="0.2">
      <c r="H95" s="118" t="str">
        <f t="shared" si="2"/>
        <v/>
      </c>
      <c r="I95" s="118">
        <v>153</v>
      </c>
      <c r="J95" s="118" t="s">
        <v>1895</v>
      </c>
      <c r="K95" s="118" t="s">
        <v>1896</v>
      </c>
      <c r="L95" s="118" t="s">
        <v>1897</v>
      </c>
      <c r="M95" s="118" t="s">
        <v>1649</v>
      </c>
    </row>
    <row r="96" spans="8:13" x14ac:dyDescent="0.2">
      <c r="H96" s="118" t="str">
        <f t="shared" si="2"/>
        <v/>
      </c>
      <c r="I96" s="118">
        <v>154</v>
      </c>
      <c r="J96" s="118" t="s">
        <v>1898</v>
      </c>
      <c r="K96" s="118" t="s">
        <v>1899</v>
      </c>
      <c r="L96" s="118" t="s">
        <v>1900</v>
      </c>
      <c r="M96" s="118" t="s">
        <v>1649</v>
      </c>
    </row>
    <row r="97" spans="8:13" x14ac:dyDescent="0.2">
      <c r="H97" s="118" t="str">
        <f t="shared" si="2"/>
        <v/>
      </c>
      <c r="I97" s="118">
        <v>155</v>
      </c>
      <c r="J97" s="118" t="s">
        <v>1901</v>
      </c>
      <c r="K97" s="118" t="s">
        <v>1902</v>
      </c>
      <c r="L97" s="118" t="s">
        <v>1903</v>
      </c>
      <c r="M97" s="118" t="s">
        <v>1649</v>
      </c>
    </row>
    <row r="98" spans="8:13" x14ac:dyDescent="0.2">
      <c r="H98" s="118" t="str">
        <f t="shared" si="2"/>
        <v/>
      </c>
      <c r="I98" s="118">
        <v>156</v>
      </c>
      <c r="J98" s="118" t="s">
        <v>1904</v>
      </c>
      <c r="K98" s="118" t="s">
        <v>1905</v>
      </c>
      <c r="L98" s="118" t="s">
        <v>1906</v>
      </c>
      <c r="M98" s="118" t="s">
        <v>1649</v>
      </c>
    </row>
    <row r="99" spans="8:13" x14ac:dyDescent="0.2">
      <c r="H99" s="118" t="str">
        <f t="shared" si="2"/>
        <v/>
      </c>
      <c r="I99" s="118">
        <v>161</v>
      </c>
      <c r="J99" s="118" t="s">
        <v>1907</v>
      </c>
      <c r="K99" s="118" t="s">
        <v>1908</v>
      </c>
      <c r="L99" s="118" t="s">
        <v>1909</v>
      </c>
      <c r="M99" s="118" t="s">
        <v>1649</v>
      </c>
    </row>
    <row r="100" spans="8:13" x14ac:dyDescent="0.2">
      <c r="H100" s="118" t="str">
        <f t="shared" si="2"/>
        <v/>
      </c>
      <c r="I100" s="118">
        <v>162</v>
      </c>
      <c r="J100" s="118" t="s">
        <v>1910</v>
      </c>
      <c r="K100" s="118" t="s">
        <v>1911</v>
      </c>
      <c r="L100" s="118" t="s">
        <v>1912</v>
      </c>
      <c r="M100" s="118" t="s">
        <v>1649</v>
      </c>
    </row>
    <row r="101" spans="8:13" x14ac:dyDescent="0.2">
      <c r="H101" s="118" t="str">
        <f t="shared" si="2"/>
        <v/>
      </c>
      <c r="I101" s="118">
        <v>163</v>
      </c>
      <c r="J101" s="118" t="s">
        <v>1913</v>
      </c>
      <c r="K101" s="118" t="s">
        <v>1914</v>
      </c>
      <c r="L101" s="118" t="s">
        <v>1915</v>
      </c>
      <c r="M101" s="118" t="s">
        <v>1649</v>
      </c>
    </row>
    <row r="102" spans="8:13" x14ac:dyDescent="0.2">
      <c r="H102" s="118" t="str">
        <f t="shared" si="2"/>
        <v/>
      </c>
      <c r="I102" s="118">
        <v>164</v>
      </c>
      <c r="J102" s="118" t="s">
        <v>1916</v>
      </c>
      <c r="K102" s="118" t="s">
        <v>1917</v>
      </c>
      <c r="L102" s="118" t="s">
        <v>1918</v>
      </c>
      <c r="M102" s="118" t="s">
        <v>1649</v>
      </c>
    </row>
    <row r="103" spans="8:13" x14ac:dyDescent="0.2">
      <c r="H103" s="118" t="str">
        <f t="shared" si="2"/>
        <v/>
      </c>
      <c r="I103" s="118">
        <v>165</v>
      </c>
      <c r="J103" s="118" t="s">
        <v>1919</v>
      </c>
      <c r="K103" s="118" t="s">
        <v>1920</v>
      </c>
      <c r="L103" s="118" t="s">
        <v>1921</v>
      </c>
      <c r="M103" s="118" t="s">
        <v>1649</v>
      </c>
    </row>
    <row r="104" spans="8:13" x14ac:dyDescent="0.2">
      <c r="H104" s="118" t="str">
        <f t="shared" si="2"/>
        <v/>
      </c>
      <c r="I104" s="118">
        <v>171</v>
      </c>
      <c r="J104" s="118" t="s">
        <v>1922</v>
      </c>
      <c r="K104" s="118" t="s">
        <v>1923</v>
      </c>
      <c r="L104" s="118" t="s">
        <v>1924</v>
      </c>
      <c r="M104" s="118" t="s">
        <v>1649</v>
      </c>
    </row>
    <row r="105" spans="8:13" x14ac:dyDescent="0.2">
      <c r="H105" s="118" t="str">
        <f t="shared" si="2"/>
        <v/>
      </c>
      <c r="I105" s="118">
        <v>172</v>
      </c>
      <c r="J105" s="118" t="s">
        <v>1925</v>
      </c>
      <c r="K105" s="118" t="s">
        <v>1926</v>
      </c>
      <c r="L105" s="118" t="s">
        <v>1926</v>
      </c>
      <c r="M105" s="118" t="s">
        <v>1649</v>
      </c>
    </row>
    <row r="106" spans="8:13" x14ac:dyDescent="0.2">
      <c r="H106" s="118" t="str">
        <f t="shared" si="2"/>
        <v/>
      </c>
      <c r="I106" s="118">
        <v>201</v>
      </c>
      <c r="J106" s="118" t="s">
        <v>1927</v>
      </c>
      <c r="K106" s="118" t="s">
        <v>1928</v>
      </c>
      <c r="L106" s="118" t="s">
        <v>1929</v>
      </c>
      <c r="M106" s="118" t="s">
        <v>1930</v>
      </c>
    </row>
    <row r="107" spans="8:13" x14ac:dyDescent="0.2">
      <c r="H107" s="118" t="str">
        <f t="shared" si="2"/>
        <v/>
      </c>
      <c r="I107" s="118">
        <v>2201</v>
      </c>
      <c r="J107" s="118" t="s">
        <v>1931</v>
      </c>
      <c r="K107" s="118" t="s">
        <v>1932</v>
      </c>
      <c r="L107" s="118" t="s">
        <v>1933</v>
      </c>
      <c r="M107" s="118" t="s">
        <v>1649</v>
      </c>
    </row>
    <row r="108" spans="8:13" x14ac:dyDescent="0.2">
      <c r="H108" s="118" t="str">
        <f t="shared" si="2"/>
        <v/>
      </c>
      <c r="I108" s="118">
        <v>73201</v>
      </c>
      <c r="J108" s="118" t="s">
        <v>1934</v>
      </c>
      <c r="K108" s="118" t="s">
        <v>1935</v>
      </c>
      <c r="L108" s="118" t="s">
        <v>1936</v>
      </c>
      <c r="M108" s="118" t="s">
        <v>1686</v>
      </c>
    </row>
    <row r="109" spans="8:13" x14ac:dyDescent="0.2">
      <c r="H109" s="118" t="str">
        <f t="shared" si="2"/>
        <v/>
      </c>
      <c r="I109" s="118">
        <v>81201</v>
      </c>
      <c r="J109" s="118" t="s">
        <v>1937</v>
      </c>
      <c r="K109" s="118" t="s">
        <v>1938</v>
      </c>
      <c r="L109" s="118" t="s">
        <v>1939</v>
      </c>
      <c r="M109" s="118" t="s">
        <v>1686</v>
      </c>
    </row>
    <row r="110" spans="8:13" x14ac:dyDescent="0.2">
      <c r="H110" s="118" t="str">
        <f t="shared" si="2"/>
        <v/>
      </c>
      <c r="I110" s="118">
        <v>71201</v>
      </c>
      <c r="J110" s="118" t="s">
        <v>1940</v>
      </c>
      <c r="K110" s="118" t="s">
        <v>1941</v>
      </c>
      <c r="L110" s="118" t="s">
        <v>1942</v>
      </c>
      <c r="M110" s="118" t="s">
        <v>1686</v>
      </c>
    </row>
    <row r="111" spans="8:13" x14ac:dyDescent="0.2">
      <c r="H111" s="118" t="str">
        <f t="shared" si="2"/>
        <v/>
      </c>
      <c r="I111" s="118">
        <v>5201</v>
      </c>
      <c r="J111" s="118" t="s">
        <v>1943</v>
      </c>
      <c r="K111" s="118" t="s">
        <v>1944</v>
      </c>
      <c r="L111" s="118" t="s">
        <v>1945</v>
      </c>
      <c r="M111" s="118" t="s">
        <v>1649</v>
      </c>
    </row>
    <row r="112" spans="8:13" x14ac:dyDescent="0.2">
      <c r="H112" s="118" t="str">
        <f t="shared" si="2"/>
        <v/>
      </c>
      <c r="I112" s="118">
        <v>34201</v>
      </c>
      <c r="J112" s="118" t="s">
        <v>1946</v>
      </c>
      <c r="K112" s="118" t="s">
        <v>1947</v>
      </c>
      <c r="L112" s="118" t="s">
        <v>1948</v>
      </c>
      <c r="M112" s="118" t="s">
        <v>1649</v>
      </c>
    </row>
    <row r="113" spans="8:13" x14ac:dyDescent="0.2">
      <c r="H113" s="118" t="str">
        <f t="shared" si="2"/>
        <v/>
      </c>
      <c r="I113" s="118">
        <v>86201</v>
      </c>
      <c r="J113" s="118" t="s">
        <v>1949</v>
      </c>
      <c r="K113" s="118" t="s">
        <v>1950</v>
      </c>
      <c r="L113" s="118" t="s">
        <v>1951</v>
      </c>
      <c r="M113" s="118" t="s">
        <v>1686</v>
      </c>
    </row>
    <row r="114" spans="8:13" x14ac:dyDescent="0.2">
      <c r="H114" s="118" t="str">
        <f t="shared" si="2"/>
        <v/>
      </c>
      <c r="I114" s="118">
        <v>72201</v>
      </c>
      <c r="J114" s="118" t="s">
        <v>1952</v>
      </c>
      <c r="K114" s="118" t="s">
        <v>1953</v>
      </c>
      <c r="L114" s="118" t="s">
        <v>1954</v>
      </c>
      <c r="M114" s="118" t="s">
        <v>1686</v>
      </c>
    </row>
    <row r="115" spans="8:13" x14ac:dyDescent="0.2">
      <c r="H115" s="118" t="str">
        <f t="shared" si="2"/>
        <v/>
      </c>
      <c r="I115" s="118">
        <v>92201</v>
      </c>
      <c r="J115" s="118" t="s">
        <v>1955</v>
      </c>
      <c r="K115" s="118" t="s">
        <v>1956</v>
      </c>
      <c r="L115" s="118" t="s">
        <v>1957</v>
      </c>
      <c r="M115" s="118" t="s">
        <v>1686</v>
      </c>
    </row>
    <row r="116" spans="8:13" x14ac:dyDescent="0.2">
      <c r="H116" s="118" t="str">
        <f t="shared" si="2"/>
        <v/>
      </c>
      <c r="I116" s="118">
        <v>8201</v>
      </c>
      <c r="J116" s="118" t="s">
        <v>1958</v>
      </c>
      <c r="K116" s="118" t="s">
        <v>1959</v>
      </c>
      <c r="L116" s="118" t="s">
        <v>1960</v>
      </c>
      <c r="M116" s="118" t="s">
        <v>1649</v>
      </c>
    </row>
    <row r="117" spans="8:13" x14ac:dyDescent="0.2">
      <c r="H117" s="118" t="str">
        <f t="shared" si="2"/>
        <v/>
      </c>
      <c r="I117" s="118">
        <v>202</v>
      </c>
      <c r="J117" s="118" t="s">
        <v>1961</v>
      </c>
      <c r="K117" s="118" t="s">
        <v>1962</v>
      </c>
      <c r="L117" s="118" t="s">
        <v>1963</v>
      </c>
      <c r="M117" s="118" t="s">
        <v>1930</v>
      </c>
    </row>
    <row r="118" spans="8:13" x14ac:dyDescent="0.2">
      <c r="H118" s="118" t="str">
        <f t="shared" si="2"/>
        <v/>
      </c>
      <c r="I118" s="118">
        <v>44202</v>
      </c>
      <c r="J118" s="118" t="s">
        <v>1964</v>
      </c>
      <c r="K118" s="118" t="s">
        <v>1965</v>
      </c>
      <c r="L118" s="118" t="s">
        <v>1966</v>
      </c>
      <c r="M118" s="118" t="s">
        <v>1649</v>
      </c>
    </row>
    <row r="119" spans="8:13" x14ac:dyDescent="0.2">
      <c r="H119" s="118" t="str">
        <f t="shared" si="2"/>
        <v/>
      </c>
      <c r="I119" s="118">
        <v>71202</v>
      </c>
      <c r="J119" s="118" t="s">
        <v>1967</v>
      </c>
      <c r="K119" s="118" t="s">
        <v>1968</v>
      </c>
      <c r="L119" s="118" t="s">
        <v>1969</v>
      </c>
      <c r="M119" s="118" t="s">
        <v>1686</v>
      </c>
    </row>
    <row r="120" spans="8:13" x14ac:dyDescent="0.2">
      <c r="H120" s="118" t="str">
        <f t="shared" si="2"/>
        <v/>
      </c>
      <c r="I120" s="118">
        <v>84202</v>
      </c>
      <c r="J120" s="118" t="s">
        <v>1970</v>
      </c>
      <c r="K120" s="118" t="s">
        <v>1971</v>
      </c>
      <c r="L120" s="118" t="s">
        <v>1972</v>
      </c>
      <c r="M120" s="118" t="s">
        <v>1686</v>
      </c>
    </row>
    <row r="121" spans="8:13" x14ac:dyDescent="0.2">
      <c r="H121" s="118" t="str">
        <f t="shared" si="2"/>
        <v/>
      </c>
      <c r="I121" s="118">
        <v>3202</v>
      </c>
      <c r="J121" s="118" t="s">
        <v>1973</v>
      </c>
      <c r="K121" s="118" t="s">
        <v>1974</v>
      </c>
      <c r="L121" s="118" t="s">
        <v>1975</v>
      </c>
      <c r="M121" s="118" t="s">
        <v>1649</v>
      </c>
    </row>
    <row r="122" spans="8:13" x14ac:dyDescent="0.2">
      <c r="H122" s="118" t="str">
        <f t="shared" si="2"/>
        <v/>
      </c>
      <c r="I122" s="118">
        <v>73202</v>
      </c>
      <c r="J122" s="118" t="s">
        <v>1976</v>
      </c>
      <c r="K122" s="118" t="s">
        <v>1977</v>
      </c>
      <c r="L122" s="118" t="s">
        <v>1978</v>
      </c>
      <c r="M122" s="118" t="s">
        <v>1686</v>
      </c>
    </row>
    <row r="123" spans="8:13" x14ac:dyDescent="0.2">
      <c r="H123" s="118" t="str">
        <f t="shared" si="2"/>
        <v/>
      </c>
      <c r="I123" s="118">
        <v>93202</v>
      </c>
      <c r="J123" s="118" t="s">
        <v>1979</v>
      </c>
      <c r="K123" s="118" t="s">
        <v>1980</v>
      </c>
      <c r="L123" s="118" t="s">
        <v>1981</v>
      </c>
      <c r="M123" s="118" t="s">
        <v>1686</v>
      </c>
    </row>
    <row r="124" spans="8:13" x14ac:dyDescent="0.2">
      <c r="H124" s="118" t="str">
        <f t="shared" si="2"/>
        <v/>
      </c>
      <c r="I124" s="118">
        <v>6202</v>
      </c>
      <c r="J124" s="118" t="s">
        <v>1982</v>
      </c>
      <c r="K124" s="118" t="s">
        <v>1983</v>
      </c>
      <c r="L124" s="118" t="s">
        <v>1984</v>
      </c>
      <c r="M124" s="118" t="s">
        <v>1649</v>
      </c>
    </row>
    <row r="125" spans="8:13" x14ac:dyDescent="0.2">
      <c r="H125" s="118" t="str">
        <f t="shared" si="2"/>
        <v/>
      </c>
      <c r="I125" s="118">
        <v>203</v>
      </c>
      <c r="J125" s="118" t="s">
        <v>1985</v>
      </c>
      <c r="K125" s="118" t="s">
        <v>1986</v>
      </c>
      <c r="L125" s="118" t="s">
        <v>1987</v>
      </c>
      <c r="M125" s="118" t="s">
        <v>1930</v>
      </c>
    </row>
    <row r="126" spans="8:13" x14ac:dyDescent="0.2">
      <c r="H126" s="118" t="str">
        <f t="shared" si="2"/>
        <v/>
      </c>
      <c r="I126" s="118">
        <v>73203</v>
      </c>
      <c r="J126" s="118" t="s">
        <v>1988</v>
      </c>
      <c r="K126" s="118" t="s">
        <v>1989</v>
      </c>
      <c r="L126" s="118" t="s">
        <v>1990</v>
      </c>
      <c r="M126" s="118" t="s">
        <v>1686</v>
      </c>
    </row>
    <row r="127" spans="8:13" x14ac:dyDescent="0.2">
      <c r="H127" s="118" t="str">
        <f t="shared" si="2"/>
        <v/>
      </c>
      <c r="I127" s="118">
        <v>92203</v>
      </c>
      <c r="J127" s="118" t="s">
        <v>1991</v>
      </c>
      <c r="K127" s="118" t="s">
        <v>1992</v>
      </c>
      <c r="L127" s="118" t="s">
        <v>1993</v>
      </c>
      <c r="M127" s="118" t="s">
        <v>1686</v>
      </c>
    </row>
    <row r="128" spans="8:13" x14ac:dyDescent="0.2">
      <c r="H128" s="118" t="str">
        <f t="shared" si="2"/>
        <v/>
      </c>
      <c r="I128" s="118">
        <v>3203</v>
      </c>
      <c r="J128" s="118" t="s">
        <v>1994</v>
      </c>
      <c r="K128" s="118" t="s">
        <v>1995</v>
      </c>
      <c r="L128" s="118" t="s">
        <v>1996</v>
      </c>
      <c r="M128" s="118" t="s">
        <v>1649</v>
      </c>
    </row>
    <row r="129" spans="8:13" x14ac:dyDescent="0.2">
      <c r="H129" s="118" t="str">
        <f t="shared" si="2"/>
        <v/>
      </c>
      <c r="I129" s="118">
        <v>86203</v>
      </c>
      <c r="J129" s="118" t="s">
        <v>1997</v>
      </c>
      <c r="K129" s="118" t="s">
        <v>1998</v>
      </c>
      <c r="L129" s="118" t="s">
        <v>1999</v>
      </c>
      <c r="M129" s="118" t="s">
        <v>1686</v>
      </c>
    </row>
    <row r="130" spans="8:13" x14ac:dyDescent="0.2">
      <c r="H130" s="118" t="str">
        <f t="shared" si="2"/>
        <v/>
      </c>
      <c r="I130" s="118">
        <v>8203</v>
      </c>
      <c r="J130" s="118" t="s">
        <v>2000</v>
      </c>
      <c r="K130" s="118" t="s">
        <v>2001</v>
      </c>
      <c r="L130" s="118" t="s">
        <v>2002</v>
      </c>
      <c r="M130" s="118" t="s">
        <v>1649</v>
      </c>
    </row>
    <row r="131" spans="8:13" x14ac:dyDescent="0.2">
      <c r="H131" s="118" t="str">
        <f t="shared" ref="H131:H194" si="3">ASC(E132)</f>
        <v/>
      </c>
      <c r="I131" s="118">
        <v>206</v>
      </c>
      <c r="J131" s="118" t="s">
        <v>2003</v>
      </c>
      <c r="K131" s="118" t="s">
        <v>2004</v>
      </c>
      <c r="L131" s="118" t="s">
        <v>2005</v>
      </c>
      <c r="M131" s="118" t="s">
        <v>1930</v>
      </c>
    </row>
    <row r="132" spans="8:13" x14ac:dyDescent="0.2">
      <c r="H132" s="118" t="str">
        <f t="shared" si="3"/>
        <v/>
      </c>
      <c r="I132" s="118">
        <v>2206</v>
      </c>
      <c r="J132" s="118" t="s">
        <v>2006</v>
      </c>
      <c r="K132" s="118" t="s">
        <v>2007</v>
      </c>
      <c r="L132" s="118" t="s">
        <v>2008</v>
      </c>
      <c r="M132" s="118" t="s">
        <v>1649</v>
      </c>
    </row>
    <row r="133" spans="8:13" x14ac:dyDescent="0.2">
      <c r="H133" s="118" t="str">
        <f t="shared" si="3"/>
        <v/>
      </c>
      <c r="I133" s="118">
        <v>83206</v>
      </c>
      <c r="J133" s="118" t="s">
        <v>2009</v>
      </c>
      <c r="K133" s="118" t="s">
        <v>2010</v>
      </c>
      <c r="L133" s="118" t="s">
        <v>2011</v>
      </c>
      <c r="M133" s="118" t="s">
        <v>1686</v>
      </c>
    </row>
    <row r="134" spans="8:13" x14ac:dyDescent="0.2">
      <c r="H134" s="118" t="str">
        <f t="shared" si="3"/>
        <v/>
      </c>
      <c r="I134" s="118">
        <v>71206</v>
      </c>
      <c r="J134" s="118" t="s">
        <v>2012</v>
      </c>
      <c r="K134" s="118" t="s">
        <v>2013</v>
      </c>
      <c r="L134" s="118" t="s">
        <v>2014</v>
      </c>
      <c r="M134" s="118" t="s">
        <v>1686</v>
      </c>
    </row>
    <row r="135" spans="8:13" x14ac:dyDescent="0.2">
      <c r="H135" s="118" t="str">
        <f t="shared" si="3"/>
        <v/>
      </c>
      <c r="I135" s="118">
        <v>207</v>
      </c>
      <c r="J135" s="118" t="s">
        <v>2015</v>
      </c>
      <c r="K135" s="118" t="s">
        <v>2016</v>
      </c>
      <c r="L135" s="118" t="s">
        <v>2017</v>
      </c>
      <c r="M135" s="118" t="s">
        <v>1930</v>
      </c>
    </row>
    <row r="136" spans="8:13" x14ac:dyDescent="0.2">
      <c r="H136" s="118" t="str">
        <f t="shared" si="3"/>
        <v/>
      </c>
      <c r="I136" s="118">
        <v>83207</v>
      </c>
      <c r="J136" s="118" t="s">
        <v>2018</v>
      </c>
      <c r="K136" s="118" t="s">
        <v>2019</v>
      </c>
      <c r="L136" s="118" t="s">
        <v>2020</v>
      </c>
      <c r="M136" s="118" t="s">
        <v>1686</v>
      </c>
    </row>
    <row r="137" spans="8:13" x14ac:dyDescent="0.2">
      <c r="H137" s="118" t="str">
        <f t="shared" si="3"/>
        <v/>
      </c>
      <c r="I137" s="118">
        <v>73207</v>
      </c>
      <c r="J137" s="118" t="s">
        <v>2021</v>
      </c>
      <c r="K137" s="118" t="s">
        <v>2022</v>
      </c>
      <c r="L137" s="118" t="s">
        <v>2023</v>
      </c>
      <c r="M137" s="118" t="s">
        <v>1686</v>
      </c>
    </row>
    <row r="138" spans="8:13" x14ac:dyDescent="0.2">
      <c r="H138" s="118" t="str">
        <f t="shared" si="3"/>
        <v/>
      </c>
      <c r="I138" s="118">
        <v>5207</v>
      </c>
      <c r="J138" s="118" t="s">
        <v>2024</v>
      </c>
      <c r="K138" s="118" t="s">
        <v>2025</v>
      </c>
      <c r="L138" s="118" t="s">
        <v>2026</v>
      </c>
      <c r="M138" s="118" t="s">
        <v>1649</v>
      </c>
    </row>
    <row r="139" spans="8:13" x14ac:dyDescent="0.2">
      <c r="H139" s="118" t="str">
        <f t="shared" si="3"/>
        <v/>
      </c>
      <c r="I139" s="118">
        <v>208</v>
      </c>
      <c r="J139" s="118" t="s">
        <v>2027</v>
      </c>
      <c r="K139" s="118" t="s">
        <v>2028</v>
      </c>
      <c r="L139" s="118" t="s">
        <v>2005</v>
      </c>
      <c r="M139" s="118" t="s">
        <v>1930</v>
      </c>
    </row>
    <row r="140" spans="8:13" x14ac:dyDescent="0.2">
      <c r="H140" s="118" t="str">
        <f t="shared" si="3"/>
        <v/>
      </c>
      <c r="I140" s="118">
        <v>71208</v>
      </c>
      <c r="J140" s="118" t="s">
        <v>2029</v>
      </c>
      <c r="K140" s="118" t="s">
        <v>2030</v>
      </c>
      <c r="L140" s="118" t="s">
        <v>2014</v>
      </c>
      <c r="M140" s="118" t="s">
        <v>1686</v>
      </c>
    </row>
    <row r="141" spans="8:13" x14ac:dyDescent="0.2">
      <c r="H141" s="118" t="str">
        <f t="shared" si="3"/>
        <v/>
      </c>
      <c r="I141" s="118">
        <v>2208</v>
      </c>
      <c r="J141" s="118" t="s">
        <v>2031</v>
      </c>
      <c r="K141" s="118" t="s">
        <v>2032</v>
      </c>
      <c r="L141" s="118" t="s">
        <v>2008</v>
      </c>
      <c r="M141" s="118" t="s">
        <v>1649</v>
      </c>
    </row>
    <row r="142" spans="8:13" x14ac:dyDescent="0.2">
      <c r="H142" s="118" t="str">
        <f t="shared" si="3"/>
        <v/>
      </c>
      <c r="I142" s="118">
        <v>85208</v>
      </c>
      <c r="J142" s="118" t="s">
        <v>2033</v>
      </c>
      <c r="K142" s="118" t="s">
        <v>2034</v>
      </c>
      <c r="L142" s="118" t="s">
        <v>2011</v>
      </c>
      <c r="M142" s="118" t="s">
        <v>1686</v>
      </c>
    </row>
    <row r="143" spans="8:13" x14ac:dyDescent="0.2">
      <c r="H143" s="118" t="str">
        <f t="shared" si="3"/>
        <v/>
      </c>
      <c r="I143" s="118">
        <v>209</v>
      </c>
      <c r="J143" s="118" t="s">
        <v>2035</v>
      </c>
      <c r="K143" s="118" t="s">
        <v>2036</v>
      </c>
      <c r="L143" s="118" t="s">
        <v>2017</v>
      </c>
      <c r="M143" s="118" t="s">
        <v>1930</v>
      </c>
    </row>
    <row r="144" spans="8:13" x14ac:dyDescent="0.2">
      <c r="H144" s="118" t="str">
        <f t="shared" si="3"/>
        <v/>
      </c>
      <c r="I144" s="118">
        <v>73209</v>
      </c>
      <c r="J144" s="118" t="s">
        <v>2037</v>
      </c>
      <c r="K144" s="118" t="s">
        <v>2038</v>
      </c>
      <c r="L144" s="118" t="s">
        <v>2023</v>
      </c>
      <c r="M144" s="118" t="s">
        <v>1686</v>
      </c>
    </row>
    <row r="145" spans="8:13" x14ac:dyDescent="0.2">
      <c r="H145" s="118" t="str">
        <f t="shared" si="3"/>
        <v/>
      </c>
      <c r="I145" s="118">
        <v>85209</v>
      </c>
      <c r="J145" s="118" t="s">
        <v>2039</v>
      </c>
      <c r="K145" s="118" t="s">
        <v>2040</v>
      </c>
      <c r="L145" s="118" t="s">
        <v>2020</v>
      </c>
      <c r="M145" s="118" t="s">
        <v>1686</v>
      </c>
    </row>
    <row r="146" spans="8:13" x14ac:dyDescent="0.2">
      <c r="H146" s="118" t="str">
        <f t="shared" si="3"/>
        <v/>
      </c>
      <c r="I146" s="118">
        <v>42209</v>
      </c>
      <c r="J146" s="118" t="s">
        <v>2041</v>
      </c>
      <c r="K146" s="118" t="s">
        <v>2042</v>
      </c>
      <c r="L146" s="118" t="s">
        <v>2043</v>
      </c>
      <c r="M146" s="118" t="s">
        <v>1649</v>
      </c>
    </row>
    <row r="147" spans="8:13" x14ac:dyDescent="0.2">
      <c r="H147" s="118" t="str">
        <f t="shared" si="3"/>
        <v/>
      </c>
      <c r="I147" s="118">
        <v>210</v>
      </c>
      <c r="J147" s="118" t="s">
        <v>2044</v>
      </c>
      <c r="K147" s="118" t="s">
        <v>2045</v>
      </c>
      <c r="L147" s="118" t="s">
        <v>2046</v>
      </c>
      <c r="M147" s="118" t="s">
        <v>1930</v>
      </c>
    </row>
    <row r="148" spans="8:13" x14ac:dyDescent="0.2">
      <c r="H148" s="118" t="str">
        <f t="shared" si="3"/>
        <v/>
      </c>
      <c r="I148" s="118">
        <v>2210</v>
      </c>
      <c r="J148" s="118" t="s">
        <v>2047</v>
      </c>
      <c r="K148" s="118" t="s">
        <v>2048</v>
      </c>
      <c r="L148" s="118" t="s">
        <v>2049</v>
      </c>
      <c r="M148" s="118" t="s">
        <v>1649</v>
      </c>
    </row>
    <row r="149" spans="8:13" x14ac:dyDescent="0.2">
      <c r="H149" s="118" t="str">
        <f t="shared" si="3"/>
        <v/>
      </c>
      <c r="I149" s="118">
        <v>73210</v>
      </c>
      <c r="J149" s="118" t="s">
        <v>2050</v>
      </c>
      <c r="K149" s="118" t="s">
        <v>2051</v>
      </c>
      <c r="L149" s="118" t="s">
        <v>2052</v>
      </c>
      <c r="M149" s="118" t="s">
        <v>1686</v>
      </c>
    </row>
    <row r="150" spans="8:13" x14ac:dyDescent="0.2">
      <c r="H150" s="118" t="str">
        <f t="shared" si="3"/>
        <v/>
      </c>
      <c r="I150" s="118">
        <v>82210</v>
      </c>
      <c r="J150" s="118" t="s">
        <v>2053</v>
      </c>
      <c r="K150" s="118" t="s">
        <v>2054</v>
      </c>
      <c r="L150" s="118" t="s">
        <v>2055</v>
      </c>
      <c r="M150" s="118" t="s">
        <v>1686</v>
      </c>
    </row>
    <row r="151" spans="8:13" x14ac:dyDescent="0.2">
      <c r="H151" s="118" t="str">
        <f t="shared" si="3"/>
        <v/>
      </c>
      <c r="I151" s="118">
        <v>5210</v>
      </c>
      <c r="J151" s="118" t="s">
        <v>2056</v>
      </c>
      <c r="K151" s="118" t="s">
        <v>2057</v>
      </c>
      <c r="L151" s="118" t="s">
        <v>2058</v>
      </c>
      <c r="M151" s="118" t="s">
        <v>1649</v>
      </c>
    </row>
    <row r="152" spans="8:13" x14ac:dyDescent="0.2">
      <c r="H152" s="118" t="str">
        <f t="shared" si="3"/>
        <v/>
      </c>
      <c r="I152" s="118">
        <v>34210</v>
      </c>
      <c r="J152" s="118" t="s">
        <v>2059</v>
      </c>
      <c r="K152" s="118" t="s">
        <v>2060</v>
      </c>
      <c r="L152" s="118" t="s">
        <v>2061</v>
      </c>
      <c r="M152" s="118" t="s">
        <v>1649</v>
      </c>
    </row>
    <row r="153" spans="8:13" x14ac:dyDescent="0.2">
      <c r="H153" s="118" t="str">
        <f t="shared" si="3"/>
        <v/>
      </c>
      <c r="I153" s="118">
        <v>71210</v>
      </c>
      <c r="J153" s="118" t="s">
        <v>2062</v>
      </c>
      <c r="K153" s="118" t="s">
        <v>2063</v>
      </c>
      <c r="L153" s="118" t="s">
        <v>2064</v>
      </c>
      <c r="M153" s="118" t="s">
        <v>1686</v>
      </c>
    </row>
    <row r="154" spans="8:13" x14ac:dyDescent="0.2">
      <c r="H154" s="118" t="str">
        <f t="shared" si="3"/>
        <v/>
      </c>
      <c r="I154" s="118">
        <v>92210</v>
      </c>
      <c r="J154" s="118" t="s">
        <v>2065</v>
      </c>
      <c r="K154" s="118" t="s">
        <v>2066</v>
      </c>
      <c r="L154" s="118" t="s">
        <v>2067</v>
      </c>
      <c r="M154" s="118" t="s">
        <v>1686</v>
      </c>
    </row>
    <row r="155" spans="8:13" x14ac:dyDescent="0.2">
      <c r="H155" s="118" t="str">
        <f t="shared" si="3"/>
        <v/>
      </c>
      <c r="I155" s="118">
        <v>8210</v>
      </c>
      <c r="J155" s="118" t="s">
        <v>2068</v>
      </c>
      <c r="K155" s="118" t="s">
        <v>2069</v>
      </c>
      <c r="L155" s="118" t="s">
        <v>2070</v>
      </c>
      <c r="M155" s="118" t="s">
        <v>1649</v>
      </c>
    </row>
    <row r="156" spans="8:13" x14ac:dyDescent="0.2">
      <c r="H156" s="118" t="str">
        <f t="shared" si="3"/>
        <v/>
      </c>
      <c r="I156" s="118">
        <v>211</v>
      </c>
      <c r="J156" s="118" t="s">
        <v>2071</v>
      </c>
      <c r="K156" s="118" t="s">
        <v>2072</v>
      </c>
      <c r="L156" s="118" t="s">
        <v>2073</v>
      </c>
      <c r="M156" s="118" t="s">
        <v>1930</v>
      </c>
    </row>
    <row r="157" spans="8:13" x14ac:dyDescent="0.2">
      <c r="H157" s="118" t="str">
        <f t="shared" si="3"/>
        <v/>
      </c>
      <c r="I157" s="118">
        <v>2211</v>
      </c>
      <c r="J157" s="118" t="s">
        <v>2074</v>
      </c>
      <c r="K157" s="118" t="s">
        <v>2075</v>
      </c>
      <c r="L157" s="118" t="s">
        <v>2076</v>
      </c>
      <c r="M157" s="118" t="s">
        <v>1649</v>
      </c>
    </row>
    <row r="158" spans="8:13" x14ac:dyDescent="0.2">
      <c r="H158" s="118" t="str">
        <f t="shared" si="3"/>
        <v/>
      </c>
      <c r="I158" s="118">
        <v>73211</v>
      </c>
      <c r="J158" s="118" t="s">
        <v>2077</v>
      </c>
      <c r="K158" s="118" t="s">
        <v>2078</v>
      </c>
      <c r="L158" s="118" t="s">
        <v>2079</v>
      </c>
      <c r="M158" s="118" t="s">
        <v>1686</v>
      </c>
    </row>
    <row r="159" spans="8:13" x14ac:dyDescent="0.2">
      <c r="H159" s="118" t="str">
        <f t="shared" si="3"/>
        <v/>
      </c>
      <c r="I159" s="118">
        <v>85211</v>
      </c>
      <c r="J159" s="118" t="s">
        <v>2080</v>
      </c>
      <c r="K159" s="118" t="s">
        <v>2081</v>
      </c>
      <c r="L159" s="118" t="s">
        <v>2082</v>
      </c>
      <c r="M159" s="118" t="s">
        <v>1686</v>
      </c>
    </row>
    <row r="160" spans="8:13" x14ac:dyDescent="0.2">
      <c r="H160" s="118" t="str">
        <f t="shared" si="3"/>
        <v/>
      </c>
      <c r="I160" s="118">
        <v>212</v>
      </c>
      <c r="J160" s="118" t="s">
        <v>2083</v>
      </c>
      <c r="K160" s="118" t="s">
        <v>2084</v>
      </c>
      <c r="L160" s="118" t="s">
        <v>2073</v>
      </c>
      <c r="M160" s="118" t="s">
        <v>1930</v>
      </c>
    </row>
    <row r="161" spans="8:13" x14ac:dyDescent="0.2">
      <c r="H161" s="118" t="str">
        <f t="shared" si="3"/>
        <v/>
      </c>
      <c r="I161" s="118">
        <v>73212</v>
      </c>
      <c r="J161" s="118" t="s">
        <v>2085</v>
      </c>
      <c r="K161" s="118" t="s">
        <v>2078</v>
      </c>
      <c r="L161" s="118" t="s">
        <v>2079</v>
      </c>
      <c r="M161" s="118" t="s">
        <v>1686</v>
      </c>
    </row>
    <row r="162" spans="8:13" x14ac:dyDescent="0.2">
      <c r="H162" s="118" t="str">
        <f t="shared" si="3"/>
        <v/>
      </c>
      <c r="I162" s="118">
        <v>85212</v>
      </c>
      <c r="J162" s="118" t="s">
        <v>2086</v>
      </c>
      <c r="K162" s="118" t="s">
        <v>2081</v>
      </c>
      <c r="L162" s="118" t="s">
        <v>2082</v>
      </c>
      <c r="M162" s="118" t="s">
        <v>1686</v>
      </c>
    </row>
    <row r="163" spans="8:13" x14ac:dyDescent="0.2">
      <c r="H163" s="118" t="str">
        <f t="shared" si="3"/>
        <v/>
      </c>
      <c r="I163" s="118">
        <v>2212</v>
      </c>
      <c r="J163" s="118" t="s">
        <v>2087</v>
      </c>
      <c r="K163" s="118" t="s">
        <v>2075</v>
      </c>
      <c r="L163" s="118" t="s">
        <v>2076</v>
      </c>
      <c r="M163" s="118" t="s">
        <v>1649</v>
      </c>
    </row>
    <row r="164" spans="8:13" x14ac:dyDescent="0.2">
      <c r="H164" s="118" t="str">
        <f t="shared" si="3"/>
        <v/>
      </c>
      <c r="I164" s="118">
        <v>213</v>
      </c>
      <c r="J164" s="118" t="s">
        <v>2088</v>
      </c>
      <c r="K164" s="118" t="s">
        <v>2089</v>
      </c>
      <c r="L164" s="118" t="s">
        <v>2090</v>
      </c>
      <c r="M164" s="118" t="s">
        <v>1930</v>
      </c>
    </row>
    <row r="165" spans="8:13" x14ac:dyDescent="0.2">
      <c r="H165" s="118" t="str">
        <f t="shared" si="3"/>
        <v/>
      </c>
      <c r="I165" s="118">
        <v>32213</v>
      </c>
      <c r="J165" s="118" t="s">
        <v>2091</v>
      </c>
      <c r="K165" s="118" t="s">
        <v>2092</v>
      </c>
      <c r="L165" s="118" t="s">
        <v>2093</v>
      </c>
      <c r="M165" s="118" t="s">
        <v>1649</v>
      </c>
    </row>
    <row r="166" spans="8:13" x14ac:dyDescent="0.2">
      <c r="H166" s="118" t="str">
        <f t="shared" si="3"/>
        <v/>
      </c>
      <c r="I166" s="118">
        <v>83213</v>
      </c>
      <c r="J166" s="118" t="s">
        <v>2094</v>
      </c>
      <c r="K166" s="118" t="s">
        <v>2095</v>
      </c>
      <c r="L166" s="118" t="s">
        <v>2096</v>
      </c>
      <c r="M166" s="118" t="s">
        <v>1686</v>
      </c>
    </row>
    <row r="167" spans="8:13" x14ac:dyDescent="0.2">
      <c r="H167" s="118" t="str">
        <f t="shared" si="3"/>
        <v/>
      </c>
      <c r="I167" s="118">
        <v>71213</v>
      </c>
      <c r="J167" s="118" t="s">
        <v>2097</v>
      </c>
      <c r="K167" s="118" t="s">
        <v>2098</v>
      </c>
      <c r="L167" s="118" t="s">
        <v>2099</v>
      </c>
      <c r="M167" s="118" t="s">
        <v>1686</v>
      </c>
    </row>
    <row r="168" spans="8:13" x14ac:dyDescent="0.2">
      <c r="H168" s="118" t="str">
        <f t="shared" si="3"/>
        <v/>
      </c>
      <c r="I168" s="118">
        <v>5213</v>
      </c>
      <c r="J168" s="118" t="s">
        <v>2100</v>
      </c>
      <c r="K168" s="118" t="s">
        <v>2101</v>
      </c>
      <c r="L168" s="118" t="s">
        <v>2102</v>
      </c>
      <c r="M168" s="118" t="s">
        <v>1649</v>
      </c>
    </row>
    <row r="169" spans="8:13" x14ac:dyDescent="0.2">
      <c r="H169" s="118" t="str">
        <f t="shared" si="3"/>
        <v/>
      </c>
      <c r="I169" s="118">
        <v>214</v>
      </c>
      <c r="J169" s="118" t="s">
        <v>2088</v>
      </c>
      <c r="K169" s="118" t="s">
        <v>2103</v>
      </c>
      <c r="L169" s="118" t="s">
        <v>2090</v>
      </c>
      <c r="M169" s="118" t="s">
        <v>1930</v>
      </c>
    </row>
    <row r="170" spans="8:13" x14ac:dyDescent="0.2">
      <c r="H170" s="118" t="str">
        <f t="shared" si="3"/>
        <v/>
      </c>
      <c r="I170" s="118">
        <v>42214</v>
      </c>
      <c r="J170" s="118" t="s">
        <v>2104</v>
      </c>
      <c r="K170" s="118" t="s">
        <v>2105</v>
      </c>
      <c r="L170" s="118" t="s">
        <v>2106</v>
      </c>
      <c r="M170" s="118" t="s">
        <v>1649</v>
      </c>
    </row>
    <row r="171" spans="8:13" x14ac:dyDescent="0.2">
      <c r="H171" s="118" t="str">
        <f t="shared" si="3"/>
        <v/>
      </c>
      <c r="I171" s="118">
        <v>71214</v>
      </c>
      <c r="J171" s="118" t="s">
        <v>2097</v>
      </c>
      <c r="K171" s="118" t="s">
        <v>2107</v>
      </c>
      <c r="L171" s="118" t="s">
        <v>2099</v>
      </c>
      <c r="M171" s="118" t="s">
        <v>1686</v>
      </c>
    </row>
    <row r="172" spans="8:13" x14ac:dyDescent="0.2">
      <c r="H172" s="118" t="str">
        <f t="shared" si="3"/>
        <v/>
      </c>
      <c r="I172" s="118">
        <v>85214</v>
      </c>
      <c r="J172" s="118" t="s">
        <v>2094</v>
      </c>
      <c r="K172" s="118" t="s">
        <v>2108</v>
      </c>
      <c r="L172" s="118" t="s">
        <v>2096</v>
      </c>
      <c r="M172" s="118" t="s">
        <v>1686</v>
      </c>
    </row>
    <row r="173" spans="8:13" x14ac:dyDescent="0.2">
      <c r="H173" s="118" t="str">
        <f t="shared" si="3"/>
        <v/>
      </c>
      <c r="I173" s="118">
        <v>3214</v>
      </c>
      <c r="J173" s="118" t="s">
        <v>2109</v>
      </c>
      <c r="K173" s="118" t="s">
        <v>2110</v>
      </c>
      <c r="L173" s="118" t="s">
        <v>2111</v>
      </c>
      <c r="M173" s="118" t="s">
        <v>1649</v>
      </c>
    </row>
    <row r="174" spans="8:13" x14ac:dyDescent="0.2">
      <c r="H174" s="118" t="str">
        <f t="shared" si="3"/>
        <v/>
      </c>
      <c r="I174" s="118">
        <v>215</v>
      </c>
      <c r="J174" s="118" t="s">
        <v>2112</v>
      </c>
      <c r="K174" s="118" t="s">
        <v>2113</v>
      </c>
      <c r="L174" s="118" t="s">
        <v>2112</v>
      </c>
      <c r="M174" s="118" t="s">
        <v>1930</v>
      </c>
    </row>
    <row r="175" spans="8:13" x14ac:dyDescent="0.2">
      <c r="H175" s="118" t="str">
        <f t="shared" si="3"/>
        <v/>
      </c>
      <c r="I175" s="118">
        <v>429215</v>
      </c>
      <c r="J175" s="118" t="s">
        <v>2114</v>
      </c>
      <c r="K175" s="118" t="s">
        <v>2115</v>
      </c>
      <c r="L175" s="118" t="s">
        <v>2114</v>
      </c>
      <c r="M175" s="118" t="s">
        <v>1649</v>
      </c>
    </row>
    <row r="176" spans="8:13" x14ac:dyDescent="0.2">
      <c r="H176" s="118" t="str">
        <f t="shared" si="3"/>
        <v/>
      </c>
      <c r="I176" s="118">
        <v>598215</v>
      </c>
      <c r="J176" s="118" t="s">
        <v>2116</v>
      </c>
      <c r="K176" s="118" t="s">
        <v>2117</v>
      </c>
      <c r="L176" s="118" t="s">
        <v>2118</v>
      </c>
      <c r="M176" s="118" t="s">
        <v>1686</v>
      </c>
    </row>
    <row r="177" spans="8:13" x14ac:dyDescent="0.2">
      <c r="H177" s="118" t="str">
        <f t="shared" si="3"/>
        <v/>
      </c>
      <c r="I177" s="118">
        <v>216</v>
      </c>
      <c r="J177" s="118" t="s">
        <v>2119</v>
      </c>
      <c r="K177" s="118" t="s">
        <v>2120</v>
      </c>
      <c r="L177" s="118" t="s">
        <v>2121</v>
      </c>
      <c r="M177" s="118" t="s">
        <v>1930</v>
      </c>
    </row>
    <row r="178" spans="8:13" x14ac:dyDescent="0.2">
      <c r="H178" s="118" t="str">
        <f t="shared" si="3"/>
        <v/>
      </c>
      <c r="I178" s="118">
        <v>2216</v>
      </c>
      <c r="J178" s="118" t="s">
        <v>2122</v>
      </c>
      <c r="K178" s="118" t="s">
        <v>2123</v>
      </c>
      <c r="L178" s="118" t="s">
        <v>2124</v>
      </c>
      <c r="M178" s="118" t="s">
        <v>1649</v>
      </c>
    </row>
    <row r="179" spans="8:13" x14ac:dyDescent="0.2">
      <c r="H179" s="118" t="str">
        <f t="shared" si="3"/>
        <v/>
      </c>
      <c r="I179" s="118">
        <v>3216</v>
      </c>
      <c r="J179" s="118" t="s">
        <v>2125</v>
      </c>
      <c r="K179" s="118" t="s">
        <v>2126</v>
      </c>
      <c r="L179" s="118" t="s">
        <v>2127</v>
      </c>
      <c r="M179" s="118" t="s">
        <v>1649</v>
      </c>
    </row>
    <row r="180" spans="8:13" x14ac:dyDescent="0.2">
      <c r="H180" s="118" t="str">
        <f t="shared" si="3"/>
        <v/>
      </c>
      <c r="I180" s="118">
        <v>5216</v>
      </c>
      <c r="J180" s="118" t="s">
        <v>2128</v>
      </c>
      <c r="K180" s="118" t="s">
        <v>2129</v>
      </c>
      <c r="L180" s="118" t="s">
        <v>2130</v>
      </c>
      <c r="M180" s="118" t="s">
        <v>1649</v>
      </c>
    </row>
    <row r="181" spans="8:13" x14ac:dyDescent="0.2">
      <c r="H181" s="118" t="str">
        <f t="shared" si="3"/>
        <v/>
      </c>
      <c r="I181" s="118">
        <v>217</v>
      </c>
      <c r="J181" s="118" t="s">
        <v>2131</v>
      </c>
      <c r="K181" s="118" t="s">
        <v>2132</v>
      </c>
      <c r="L181" s="118" t="s">
        <v>2121</v>
      </c>
      <c r="M181" s="118" t="s">
        <v>1930</v>
      </c>
    </row>
    <row r="182" spans="8:13" x14ac:dyDescent="0.2">
      <c r="H182" s="118" t="str">
        <f t="shared" si="3"/>
        <v/>
      </c>
      <c r="I182" s="118">
        <v>2217</v>
      </c>
      <c r="J182" s="118" t="s">
        <v>2122</v>
      </c>
      <c r="K182" s="118" t="s">
        <v>2123</v>
      </c>
      <c r="L182" s="118" t="s">
        <v>2124</v>
      </c>
      <c r="M182" s="118" t="s">
        <v>1649</v>
      </c>
    </row>
    <row r="183" spans="8:13" x14ac:dyDescent="0.2">
      <c r="H183" s="118" t="str">
        <f t="shared" si="3"/>
        <v/>
      </c>
      <c r="I183" s="118">
        <v>3217</v>
      </c>
      <c r="J183" s="118" t="s">
        <v>2125</v>
      </c>
      <c r="K183" s="118" t="s">
        <v>2126</v>
      </c>
      <c r="L183" s="118" t="s">
        <v>2127</v>
      </c>
      <c r="M183" s="118" t="s">
        <v>1649</v>
      </c>
    </row>
    <row r="184" spans="8:13" x14ac:dyDescent="0.2">
      <c r="H184" s="118" t="str">
        <f t="shared" si="3"/>
        <v/>
      </c>
      <c r="I184" s="118">
        <v>5217</v>
      </c>
      <c r="J184" s="118" t="s">
        <v>2128</v>
      </c>
      <c r="K184" s="118" t="s">
        <v>2129</v>
      </c>
      <c r="L184" s="118" t="s">
        <v>2130</v>
      </c>
      <c r="M184" s="118" t="s">
        <v>1649</v>
      </c>
    </row>
    <row r="185" spans="8:13" x14ac:dyDescent="0.2">
      <c r="H185" s="118" t="str">
        <f t="shared" si="3"/>
        <v/>
      </c>
      <c r="I185" s="118">
        <v>220</v>
      </c>
      <c r="J185" s="118" t="s">
        <v>2133</v>
      </c>
      <c r="K185" s="118" t="s">
        <v>2134</v>
      </c>
      <c r="L185" s="118" t="s">
        <v>2133</v>
      </c>
      <c r="M185" s="118" t="s">
        <v>1930</v>
      </c>
    </row>
    <row r="186" spans="8:13" x14ac:dyDescent="0.2">
      <c r="H186" s="118" t="str">
        <f t="shared" si="3"/>
        <v/>
      </c>
      <c r="I186" s="118">
        <v>73220</v>
      </c>
      <c r="J186" s="118" t="s">
        <v>2135</v>
      </c>
      <c r="K186" s="118" t="s">
        <v>2136</v>
      </c>
      <c r="L186" s="118" t="s">
        <v>2137</v>
      </c>
      <c r="M186" s="118" t="s">
        <v>1686</v>
      </c>
    </row>
    <row r="187" spans="8:13" x14ac:dyDescent="0.2">
      <c r="H187" s="118" t="str">
        <f t="shared" si="3"/>
        <v/>
      </c>
      <c r="I187" s="118">
        <v>494220</v>
      </c>
      <c r="J187" s="118" t="s">
        <v>2138</v>
      </c>
      <c r="K187" s="118" t="s">
        <v>2139</v>
      </c>
      <c r="L187" s="118" t="s">
        <v>2140</v>
      </c>
      <c r="M187" s="118" t="s">
        <v>1686</v>
      </c>
    </row>
    <row r="188" spans="8:13" x14ac:dyDescent="0.2">
      <c r="H188" s="118" t="str">
        <f t="shared" si="3"/>
        <v/>
      </c>
      <c r="I188" s="118">
        <v>221</v>
      </c>
      <c r="J188" s="118" t="s">
        <v>2141</v>
      </c>
      <c r="K188" s="118" t="s">
        <v>2142</v>
      </c>
      <c r="L188" s="118" t="s">
        <v>1929</v>
      </c>
      <c r="M188" s="118" t="s">
        <v>1930</v>
      </c>
    </row>
    <row r="189" spans="8:13" x14ac:dyDescent="0.2">
      <c r="H189" s="118" t="str">
        <f t="shared" si="3"/>
        <v/>
      </c>
      <c r="I189" s="118">
        <v>2221</v>
      </c>
      <c r="J189" s="118" t="s">
        <v>2143</v>
      </c>
      <c r="K189" s="118" t="s">
        <v>2144</v>
      </c>
      <c r="L189" s="118" t="s">
        <v>1933</v>
      </c>
      <c r="M189" s="118" t="s">
        <v>1649</v>
      </c>
    </row>
    <row r="190" spans="8:13" x14ac:dyDescent="0.2">
      <c r="H190" s="118" t="str">
        <f t="shared" si="3"/>
        <v/>
      </c>
      <c r="I190" s="118">
        <v>88221</v>
      </c>
      <c r="J190" s="118" t="s">
        <v>2145</v>
      </c>
      <c r="K190" s="118" t="s">
        <v>2146</v>
      </c>
      <c r="L190" s="118" t="s">
        <v>1951</v>
      </c>
      <c r="M190" s="118" t="s">
        <v>1686</v>
      </c>
    </row>
    <row r="191" spans="8:13" x14ac:dyDescent="0.2">
      <c r="H191" s="118" t="str">
        <f t="shared" si="3"/>
        <v/>
      </c>
      <c r="I191" s="118">
        <v>72221</v>
      </c>
      <c r="J191" s="118" t="s">
        <v>2147</v>
      </c>
      <c r="K191" s="118" t="s">
        <v>2148</v>
      </c>
      <c r="L191" s="118" t="s">
        <v>1954</v>
      </c>
      <c r="M191" s="118" t="s">
        <v>1686</v>
      </c>
    </row>
    <row r="192" spans="8:13" x14ac:dyDescent="0.2">
      <c r="H192" s="118" t="str">
        <f t="shared" si="3"/>
        <v/>
      </c>
      <c r="I192" s="118">
        <v>93221</v>
      </c>
      <c r="J192" s="118" t="s">
        <v>2149</v>
      </c>
      <c r="K192" s="118" t="s">
        <v>2150</v>
      </c>
      <c r="L192" s="118" t="s">
        <v>1957</v>
      </c>
      <c r="M192" s="118" t="s">
        <v>1686</v>
      </c>
    </row>
    <row r="193" spans="8:13" x14ac:dyDescent="0.2">
      <c r="H193" s="118" t="str">
        <f t="shared" si="3"/>
        <v/>
      </c>
      <c r="I193" s="118">
        <v>5221</v>
      </c>
      <c r="J193" s="118" t="s">
        <v>2151</v>
      </c>
      <c r="K193" s="118" t="s">
        <v>2152</v>
      </c>
      <c r="L193" s="118" t="s">
        <v>1945</v>
      </c>
      <c r="M193" s="118" t="s">
        <v>1649</v>
      </c>
    </row>
    <row r="194" spans="8:13" x14ac:dyDescent="0.2">
      <c r="H194" s="118" t="str">
        <f t="shared" si="3"/>
        <v/>
      </c>
      <c r="I194" s="118">
        <v>44221</v>
      </c>
      <c r="J194" s="118" t="s">
        <v>2153</v>
      </c>
      <c r="K194" s="118" t="s">
        <v>2154</v>
      </c>
      <c r="L194" s="118" t="s">
        <v>2155</v>
      </c>
      <c r="M194" s="118" t="s">
        <v>1649</v>
      </c>
    </row>
    <row r="195" spans="8:13" x14ac:dyDescent="0.2">
      <c r="H195" s="118" t="str">
        <f t="shared" ref="H195:H258" si="4">ASC(E196)</f>
        <v/>
      </c>
      <c r="I195" s="118">
        <v>73221</v>
      </c>
      <c r="J195" s="118" t="s">
        <v>2156</v>
      </c>
      <c r="K195" s="118" t="s">
        <v>2157</v>
      </c>
      <c r="L195" s="118" t="s">
        <v>1936</v>
      </c>
      <c r="M195" s="118" t="s">
        <v>1686</v>
      </c>
    </row>
    <row r="196" spans="8:13" x14ac:dyDescent="0.2">
      <c r="H196" s="118" t="str">
        <f t="shared" si="4"/>
        <v/>
      </c>
      <c r="I196" s="118">
        <v>84221</v>
      </c>
      <c r="J196" s="118" t="s">
        <v>2158</v>
      </c>
      <c r="K196" s="118" t="s">
        <v>2159</v>
      </c>
      <c r="L196" s="118" t="s">
        <v>1939</v>
      </c>
      <c r="M196" s="118" t="s">
        <v>1686</v>
      </c>
    </row>
    <row r="197" spans="8:13" x14ac:dyDescent="0.2">
      <c r="H197" s="118" t="str">
        <f t="shared" si="4"/>
        <v/>
      </c>
      <c r="I197" s="118">
        <v>71221</v>
      </c>
      <c r="J197" s="118" t="s">
        <v>2160</v>
      </c>
      <c r="K197" s="118" t="s">
        <v>2161</v>
      </c>
      <c r="L197" s="118" t="s">
        <v>1942</v>
      </c>
      <c r="M197" s="118" t="s">
        <v>1686</v>
      </c>
    </row>
    <row r="198" spans="8:13" x14ac:dyDescent="0.2">
      <c r="H198" s="118" t="str">
        <f t="shared" si="4"/>
        <v/>
      </c>
      <c r="I198" s="118">
        <v>8221</v>
      </c>
      <c r="J198" s="118" t="s">
        <v>2162</v>
      </c>
      <c r="K198" s="118" t="s">
        <v>2163</v>
      </c>
      <c r="L198" s="118" t="s">
        <v>1960</v>
      </c>
      <c r="M198" s="118" t="s">
        <v>1649</v>
      </c>
    </row>
    <row r="199" spans="8:13" x14ac:dyDescent="0.2">
      <c r="H199" s="118" t="str">
        <f t="shared" si="4"/>
        <v/>
      </c>
      <c r="I199" s="118">
        <v>226</v>
      </c>
      <c r="J199" s="118" t="s">
        <v>2121</v>
      </c>
      <c r="K199" s="118" t="s">
        <v>2164</v>
      </c>
      <c r="L199" s="118" t="s">
        <v>2121</v>
      </c>
      <c r="M199" s="118" t="s">
        <v>1930</v>
      </c>
    </row>
    <row r="200" spans="8:13" x14ac:dyDescent="0.2">
      <c r="H200" s="118" t="str">
        <f t="shared" si="4"/>
        <v/>
      </c>
      <c r="I200" s="118">
        <v>1226</v>
      </c>
      <c r="J200" s="118" t="s">
        <v>2165</v>
      </c>
      <c r="K200" s="118" t="s">
        <v>2166</v>
      </c>
      <c r="L200" s="118" t="s">
        <v>2167</v>
      </c>
      <c r="M200" s="118" t="s">
        <v>1649</v>
      </c>
    </row>
    <row r="201" spans="8:13" x14ac:dyDescent="0.2">
      <c r="H201" s="118" t="str">
        <f t="shared" si="4"/>
        <v/>
      </c>
      <c r="I201" s="118">
        <v>422226</v>
      </c>
      <c r="J201" s="118" t="s">
        <v>2168</v>
      </c>
      <c r="K201" s="118" t="s">
        <v>2169</v>
      </c>
      <c r="L201" s="118" t="s">
        <v>2170</v>
      </c>
      <c r="M201" s="118" t="s">
        <v>1649</v>
      </c>
    </row>
    <row r="202" spans="8:13" x14ac:dyDescent="0.2">
      <c r="H202" s="118" t="str">
        <f t="shared" si="4"/>
        <v/>
      </c>
      <c r="I202" s="118">
        <v>4226</v>
      </c>
      <c r="J202" s="118" t="s">
        <v>2171</v>
      </c>
      <c r="K202" s="118" t="s">
        <v>2172</v>
      </c>
      <c r="L202" s="118" t="s">
        <v>2173</v>
      </c>
      <c r="M202" s="118" t="s">
        <v>1649</v>
      </c>
    </row>
    <row r="203" spans="8:13" x14ac:dyDescent="0.2">
      <c r="H203" s="118" t="str">
        <f t="shared" si="4"/>
        <v/>
      </c>
      <c r="I203" s="118">
        <v>227</v>
      </c>
      <c r="J203" s="118" t="s">
        <v>2121</v>
      </c>
      <c r="K203" s="118" t="s">
        <v>2174</v>
      </c>
      <c r="L203" s="118" t="s">
        <v>2121</v>
      </c>
      <c r="M203" s="118" t="s">
        <v>1930</v>
      </c>
    </row>
    <row r="204" spans="8:13" x14ac:dyDescent="0.2">
      <c r="H204" s="118" t="str">
        <f t="shared" si="4"/>
        <v/>
      </c>
      <c r="I204" s="118">
        <v>1227</v>
      </c>
      <c r="J204" s="118" t="s">
        <v>2165</v>
      </c>
      <c r="K204" s="118" t="s">
        <v>2175</v>
      </c>
      <c r="L204" s="118" t="s">
        <v>2167</v>
      </c>
      <c r="M204" s="118" t="s">
        <v>1649</v>
      </c>
    </row>
    <row r="205" spans="8:13" x14ac:dyDescent="0.2">
      <c r="H205" s="118" t="str">
        <f t="shared" si="4"/>
        <v/>
      </c>
      <c r="I205" s="118">
        <v>422227</v>
      </c>
      <c r="J205" s="118" t="s">
        <v>2168</v>
      </c>
      <c r="K205" s="118" t="s">
        <v>2176</v>
      </c>
      <c r="L205" s="118" t="s">
        <v>2170</v>
      </c>
      <c r="M205" s="118" t="s">
        <v>1649</v>
      </c>
    </row>
    <row r="206" spans="8:13" x14ac:dyDescent="0.2">
      <c r="H206" s="118" t="str">
        <f t="shared" si="4"/>
        <v/>
      </c>
      <c r="I206" s="118">
        <v>4227</v>
      </c>
      <c r="J206" s="118" t="s">
        <v>2171</v>
      </c>
      <c r="K206" s="118" t="s">
        <v>2177</v>
      </c>
      <c r="L206" s="118" t="s">
        <v>2173</v>
      </c>
      <c r="M206" s="118" t="s">
        <v>1649</v>
      </c>
    </row>
    <row r="207" spans="8:13" x14ac:dyDescent="0.2">
      <c r="H207" s="118" t="str">
        <f t="shared" si="4"/>
        <v/>
      </c>
      <c r="I207" s="118">
        <v>228</v>
      </c>
      <c r="J207" s="118" t="s">
        <v>2178</v>
      </c>
      <c r="K207" s="118" t="s">
        <v>2179</v>
      </c>
      <c r="L207" s="118" t="s">
        <v>1987</v>
      </c>
      <c r="M207" s="118" t="s">
        <v>1930</v>
      </c>
    </row>
    <row r="208" spans="8:13" x14ac:dyDescent="0.2">
      <c r="H208" s="118" t="str">
        <f t="shared" si="4"/>
        <v/>
      </c>
      <c r="I208" s="118">
        <v>2228</v>
      </c>
      <c r="J208" s="118" t="s">
        <v>2180</v>
      </c>
      <c r="K208" s="118" t="s">
        <v>2181</v>
      </c>
      <c r="L208" s="118" t="s">
        <v>2182</v>
      </c>
      <c r="M208" s="118" t="s">
        <v>1649</v>
      </c>
    </row>
    <row r="209" spans="8:13" x14ac:dyDescent="0.2">
      <c r="H209" s="118" t="str">
        <f t="shared" si="4"/>
        <v/>
      </c>
      <c r="I209" s="118">
        <v>73228</v>
      </c>
      <c r="J209" s="118" t="s">
        <v>2183</v>
      </c>
      <c r="K209" s="118" t="s">
        <v>2184</v>
      </c>
      <c r="L209" s="118" t="s">
        <v>1990</v>
      </c>
      <c r="M209" s="118" t="s">
        <v>1686</v>
      </c>
    </row>
    <row r="210" spans="8:13" x14ac:dyDescent="0.2">
      <c r="H210" s="118" t="str">
        <f t="shared" si="4"/>
        <v/>
      </c>
      <c r="I210" s="118">
        <v>82228</v>
      </c>
      <c r="J210" s="118" t="s">
        <v>2185</v>
      </c>
      <c r="K210" s="118" t="s">
        <v>2186</v>
      </c>
      <c r="L210" s="118" t="s">
        <v>2187</v>
      </c>
      <c r="M210" s="118" t="s">
        <v>1686</v>
      </c>
    </row>
    <row r="211" spans="8:13" x14ac:dyDescent="0.2">
      <c r="H211" s="118" t="str">
        <f t="shared" si="4"/>
        <v/>
      </c>
      <c r="I211" s="118">
        <v>71228</v>
      </c>
      <c r="J211" s="118" t="s">
        <v>2188</v>
      </c>
      <c r="K211" s="118" t="s">
        <v>2189</v>
      </c>
      <c r="L211" s="118" t="s">
        <v>2190</v>
      </c>
      <c r="M211" s="118" t="s">
        <v>1686</v>
      </c>
    </row>
    <row r="212" spans="8:13" x14ac:dyDescent="0.2">
      <c r="H212" s="118" t="str">
        <f t="shared" si="4"/>
        <v/>
      </c>
      <c r="I212" s="118">
        <v>5228</v>
      </c>
      <c r="J212" s="118" t="s">
        <v>2191</v>
      </c>
      <c r="K212" s="118" t="s">
        <v>2192</v>
      </c>
      <c r="L212" s="118" t="s">
        <v>2193</v>
      </c>
      <c r="M212" s="118" t="s">
        <v>1649</v>
      </c>
    </row>
    <row r="213" spans="8:13" x14ac:dyDescent="0.2">
      <c r="H213" s="118" t="str">
        <f t="shared" si="4"/>
        <v/>
      </c>
      <c r="I213" s="118">
        <v>229</v>
      </c>
      <c r="J213" s="118" t="s">
        <v>2194</v>
      </c>
      <c r="K213" s="118" t="s">
        <v>2195</v>
      </c>
      <c r="L213" s="118" t="s">
        <v>2090</v>
      </c>
      <c r="M213" s="118" t="s">
        <v>1930</v>
      </c>
    </row>
    <row r="214" spans="8:13" x14ac:dyDescent="0.2">
      <c r="H214" s="118" t="str">
        <f t="shared" si="4"/>
        <v/>
      </c>
      <c r="I214" s="118">
        <v>44229</v>
      </c>
      <c r="J214" s="118" t="s">
        <v>2196</v>
      </c>
      <c r="K214" s="118" t="s">
        <v>2197</v>
      </c>
      <c r="L214" s="118" t="s">
        <v>2106</v>
      </c>
      <c r="M214" s="118" t="s">
        <v>1649</v>
      </c>
    </row>
    <row r="215" spans="8:13" x14ac:dyDescent="0.2">
      <c r="H215" s="118" t="str">
        <f t="shared" si="4"/>
        <v/>
      </c>
      <c r="I215" s="118">
        <v>71229</v>
      </c>
      <c r="J215" s="118" t="s">
        <v>2198</v>
      </c>
      <c r="K215" s="118" t="s">
        <v>2199</v>
      </c>
      <c r="L215" s="118" t="s">
        <v>2099</v>
      </c>
      <c r="M215" s="118" t="s">
        <v>1686</v>
      </c>
    </row>
    <row r="216" spans="8:13" x14ac:dyDescent="0.2">
      <c r="H216" s="118" t="str">
        <f t="shared" si="4"/>
        <v/>
      </c>
      <c r="I216" s="118">
        <v>84229</v>
      </c>
      <c r="J216" s="118" t="s">
        <v>2200</v>
      </c>
      <c r="K216" s="118" t="s">
        <v>2201</v>
      </c>
      <c r="L216" s="118" t="s">
        <v>2096</v>
      </c>
      <c r="M216" s="118" t="s">
        <v>1686</v>
      </c>
    </row>
    <row r="217" spans="8:13" x14ac:dyDescent="0.2">
      <c r="H217" s="118" t="str">
        <f t="shared" si="4"/>
        <v/>
      </c>
      <c r="I217" s="118">
        <v>3229</v>
      </c>
      <c r="J217" s="118" t="s">
        <v>2202</v>
      </c>
      <c r="K217" s="118" t="s">
        <v>2203</v>
      </c>
      <c r="L217" s="118" t="s">
        <v>2111</v>
      </c>
      <c r="M217" s="118" t="s">
        <v>1649</v>
      </c>
    </row>
    <row r="218" spans="8:13" x14ac:dyDescent="0.2">
      <c r="H218" s="118" t="str">
        <f t="shared" si="4"/>
        <v/>
      </c>
      <c r="I218" s="118">
        <v>601</v>
      </c>
      <c r="J218" s="118" t="s">
        <v>2204</v>
      </c>
      <c r="K218" s="118" t="s">
        <v>2205</v>
      </c>
      <c r="L218" s="118" t="s">
        <v>2205</v>
      </c>
      <c r="M218" s="118" t="s">
        <v>1649</v>
      </c>
    </row>
    <row r="219" spans="8:13" x14ac:dyDescent="0.2">
      <c r="H219" s="118" t="str">
        <f t="shared" si="4"/>
        <v/>
      </c>
      <c r="I219" s="118">
        <v>602</v>
      </c>
      <c r="J219" s="118" t="s">
        <v>2206</v>
      </c>
      <c r="K219" s="118" t="s">
        <v>2207</v>
      </c>
      <c r="L219" s="118" t="s">
        <v>2207</v>
      </c>
      <c r="M219" s="118" t="s">
        <v>1649</v>
      </c>
    </row>
    <row r="220" spans="8:13" x14ac:dyDescent="0.2">
      <c r="H220" s="118" t="str">
        <f t="shared" si="4"/>
        <v/>
      </c>
      <c r="I220" s="118">
        <v>603</v>
      </c>
      <c r="J220" s="118" t="s">
        <v>2208</v>
      </c>
      <c r="K220" s="118" t="s">
        <v>2209</v>
      </c>
      <c r="L220" s="118" t="s">
        <v>2209</v>
      </c>
      <c r="M220" s="118" t="s">
        <v>1649</v>
      </c>
    </row>
    <row r="221" spans="8:13" x14ac:dyDescent="0.2">
      <c r="H221" s="118" t="str">
        <f t="shared" si="4"/>
        <v/>
      </c>
      <c r="I221" s="118">
        <v>604</v>
      </c>
      <c r="J221" s="118" t="s">
        <v>2210</v>
      </c>
      <c r="K221" s="118" t="s">
        <v>2211</v>
      </c>
      <c r="L221" s="118" t="s">
        <v>2211</v>
      </c>
      <c r="M221" s="118" t="s">
        <v>1649</v>
      </c>
    </row>
    <row r="222" spans="8:13" x14ac:dyDescent="0.2">
      <c r="H222" s="118" t="str">
        <f t="shared" si="4"/>
        <v/>
      </c>
      <c r="I222" s="118">
        <v>606</v>
      </c>
      <c r="J222" s="118" t="s">
        <v>2212</v>
      </c>
      <c r="K222" s="118" t="s">
        <v>2213</v>
      </c>
      <c r="L222" s="118" t="s">
        <v>2213</v>
      </c>
      <c r="M222" s="118" t="s">
        <v>1649</v>
      </c>
    </row>
    <row r="223" spans="8:13" x14ac:dyDescent="0.2">
      <c r="H223" s="118" t="str">
        <f t="shared" si="4"/>
        <v/>
      </c>
      <c r="I223" s="118">
        <v>611</v>
      </c>
      <c r="J223" s="118" t="s">
        <v>2214</v>
      </c>
      <c r="K223" s="118" t="s">
        <v>2215</v>
      </c>
      <c r="L223" s="118" t="s">
        <v>2215</v>
      </c>
      <c r="M223" s="118" t="s">
        <v>1649</v>
      </c>
    </row>
    <row r="224" spans="8:13" x14ac:dyDescent="0.2">
      <c r="H224" s="118" t="str">
        <f t="shared" si="4"/>
        <v/>
      </c>
      <c r="I224" s="118">
        <v>612</v>
      </c>
      <c r="J224" s="118" t="s">
        <v>2216</v>
      </c>
      <c r="K224" s="118" t="s">
        <v>2217</v>
      </c>
      <c r="L224" s="118" t="s">
        <v>2217</v>
      </c>
      <c r="M224" s="118" t="s">
        <v>1649</v>
      </c>
    </row>
    <row r="225" spans="8:13" x14ac:dyDescent="0.2">
      <c r="H225" s="118" t="str">
        <f t="shared" si="4"/>
        <v/>
      </c>
      <c r="I225" s="118">
        <v>691</v>
      </c>
      <c r="J225" s="118" t="s">
        <v>2218</v>
      </c>
      <c r="K225" s="118" t="s">
        <v>2219</v>
      </c>
      <c r="L225" s="118" t="s">
        <v>2219</v>
      </c>
      <c r="M225" s="118" t="s">
        <v>1649</v>
      </c>
    </row>
    <row r="226" spans="8:13" x14ac:dyDescent="0.2">
      <c r="H226" s="118" t="str">
        <f t="shared" si="4"/>
        <v/>
      </c>
      <c r="I226" s="118">
        <v>696</v>
      </c>
      <c r="J226" s="118" t="s">
        <v>2220</v>
      </c>
      <c r="K226" s="118" t="s">
        <v>2221</v>
      </c>
      <c r="L226" s="118" t="s">
        <v>2221</v>
      </c>
      <c r="M226" s="118" t="s">
        <v>1649</v>
      </c>
    </row>
    <row r="227" spans="8:13" x14ac:dyDescent="0.2">
      <c r="H227" s="118" t="str">
        <f t="shared" si="4"/>
        <v/>
      </c>
      <c r="I227" s="118">
        <v>701</v>
      </c>
      <c r="J227" s="118" t="s">
        <v>2222</v>
      </c>
      <c r="K227" s="118" t="s">
        <v>2223</v>
      </c>
      <c r="L227" s="118" t="s">
        <v>1654</v>
      </c>
      <c r="M227" s="118" t="s">
        <v>1649</v>
      </c>
    </row>
    <row r="228" spans="8:13" x14ac:dyDescent="0.2">
      <c r="H228" s="118" t="str">
        <f t="shared" si="4"/>
        <v/>
      </c>
      <c r="I228" s="118">
        <v>702</v>
      </c>
      <c r="J228" s="118" t="s">
        <v>2224</v>
      </c>
      <c r="K228" s="118" t="s">
        <v>2225</v>
      </c>
      <c r="L228" s="118" t="s">
        <v>1656</v>
      </c>
      <c r="M228" s="118" t="s">
        <v>1649</v>
      </c>
    </row>
    <row r="229" spans="8:13" x14ac:dyDescent="0.2">
      <c r="H229" s="118" t="str">
        <f t="shared" si="4"/>
        <v/>
      </c>
      <c r="I229" s="118">
        <v>703</v>
      </c>
      <c r="J229" s="118" t="s">
        <v>2226</v>
      </c>
      <c r="K229" s="118" t="s">
        <v>2227</v>
      </c>
      <c r="L229" s="118" t="s">
        <v>1733</v>
      </c>
      <c r="M229" s="118" t="s">
        <v>1649</v>
      </c>
    </row>
    <row r="230" spans="8:13" x14ac:dyDescent="0.2">
      <c r="H230" s="118" t="str">
        <f t="shared" si="4"/>
        <v/>
      </c>
      <c r="I230" s="118">
        <v>704</v>
      </c>
      <c r="J230" s="118" t="s">
        <v>2228</v>
      </c>
      <c r="K230" s="118" t="s">
        <v>2229</v>
      </c>
      <c r="L230" s="118" t="s">
        <v>1658</v>
      </c>
      <c r="M230" s="118" t="s">
        <v>1649</v>
      </c>
    </row>
    <row r="231" spans="8:13" x14ac:dyDescent="0.2">
      <c r="H231" s="118" t="str">
        <f t="shared" si="4"/>
        <v/>
      </c>
      <c r="I231" s="118">
        <v>705</v>
      </c>
      <c r="J231" s="118" t="s">
        <v>2230</v>
      </c>
      <c r="K231" s="118" t="s">
        <v>2231</v>
      </c>
      <c r="L231" s="118" t="s">
        <v>1735</v>
      </c>
      <c r="M231" s="118" t="s">
        <v>1649</v>
      </c>
    </row>
    <row r="232" spans="8:13" x14ac:dyDescent="0.2">
      <c r="H232" s="118" t="str">
        <f t="shared" si="4"/>
        <v/>
      </c>
      <c r="I232" s="118">
        <v>706</v>
      </c>
      <c r="J232" s="118" t="s">
        <v>2232</v>
      </c>
      <c r="K232" s="118" t="s">
        <v>2233</v>
      </c>
      <c r="L232" s="118" t="s">
        <v>2234</v>
      </c>
      <c r="M232" s="118" t="s">
        <v>1649</v>
      </c>
    </row>
    <row r="233" spans="8:13" x14ac:dyDescent="0.2">
      <c r="H233" s="118" t="str">
        <f t="shared" si="4"/>
        <v/>
      </c>
      <c r="I233" s="118">
        <v>709</v>
      </c>
      <c r="J233" s="118" t="s">
        <v>2235</v>
      </c>
      <c r="K233" s="118" t="s">
        <v>2236</v>
      </c>
      <c r="L233" s="118" t="s">
        <v>1737</v>
      </c>
      <c r="M233" s="118" t="s">
        <v>1649</v>
      </c>
    </row>
    <row r="234" spans="8:13" x14ac:dyDescent="0.2">
      <c r="H234" s="118" t="str">
        <f t="shared" si="4"/>
        <v/>
      </c>
      <c r="I234" s="118">
        <v>712</v>
      </c>
      <c r="J234" s="118" t="s">
        <v>2237</v>
      </c>
      <c r="K234" s="118" t="s">
        <v>2238</v>
      </c>
      <c r="L234" s="118" t="s">
        <v>1662</v>
      </c>
      <c r="M234" s="118" t="s">
        <v>1649</v>
      </c>
    </row>
    <row r="235" spans="8:13" x14ac:dyDescent="0.2">
      <c r="H235" s="118" t="str">
        <f t="shared" si="4"/>
        <v/>
      </c>
      <c r="I235" s="118">
        <v>715</v>
      </c>
      <c r="J235" s="118" t="s">
        <v>2239</v>
      </c>
      <c r="K235" s="118" t="s">
        <v>2240</v>
      </c>
      <c r="L235" s="118" t="s">
        <v>2241</v>
      </c>
      <c r="M235" s="118" t="s">
        <v>1649</v>
      </c>
    </row>
    <row r="236" spans="8:13" x14ac:dyDescent="0.2">
      <c r="H236" s="118" t="str">
        <f t="shared" si="4"/>
        <v/>
      </c>
      <c r="I236" s="118">
        <v>718</v>
      </c>
      <c r="J236" s="118" t="s">
        <v>2242</v>
      </c>
      <c r="K236" s="118" t="s">
        <v>2243</v>
      </c>
      <c r="L236" s="118" t="s">
        <v>1664</v>
      </c>
      <c r="M236" s="118" t="s">
        <v>1649</v>
      </c>
    </row>
    <row r="237" spans="8:13" x14ac:dyDescent="0.2">
      <c r="H237" s="118" t="str">
        <f t="shared" si="4"/>
        <v/>
      </c>
      <c r="I237" s="118">
        <v>721</v>
      </c>
      <c r="J237" s="118" t="s">
        <v>2244</v>
      </c>
      <c r="K237" s="118" t="s">
        <v>2245</v>
      </c>
      <c r="L237" s="118" t="s">
        <v>2246</v>
      </c>
      <c r="M237" s="118" t="s">
        <v>1649</v>
      </c>
    </row>
    <row r="238" spans="8:13" x14ac:dyDescent="0.2">
      <c r="H238" s="118" t="str">
        <f t="shared" si="4"/>
        <v/>
      </c>
      <c r="I238" s="118">
        <v>724</v>
      </c>
      <c r="J238" s="118" t="s">
        <v>2247</v>
      </c>
      <c r="K238" s="118" t="s">
        <v>2248</v>
      </c>
      <c r="L238" s="118" t="s">
        <v>2249</v>
      </c>
      <c r="M238" s="118" t="s">
        <v>1649</v>
      </c>
    </row>
    <row r="239" spans="8:13" x14ac:dyDescent="0.2">
      <c r="H239" s="118" t="str">
        <f t="shared" si="4"/>
        <v/>
      </c>
      <c r="I239" s="118">
        <v>727</v>
      </c>
      <c r="J239" s="118" t="s">
        <v>2250</v>
      </c>
      <c r="K239" s="118" t="s">
        <v>2251</v>
      </c>
      <c r="L239" s="118" t="s">
        <v>2252</v>
      </c>
      <c r="M239" s="118" t="s">
        <v>1649</v>
      </c>
    </row>
    <row r="240" spans="8:13" x14ac:dyDescent="0.2">
      <c r="H240" s="118" t="str">
        <f t="shared" si="4"/>
        <v/>
      </c>
      <c r="I240" s="118">
        <v>730</v>
      </c>
      <c r="J240" s="118" t="s">
        <v>2253</v>
      </c>
      <c r="K240" s="118" t="s">
        <v>2254</v>
      </c>
      <c r="L240" s="118" t="s">
        <v>2255</v>
      </c>
      <c r="M240" s="118" t="s">
        <v>1649</v>
      </c>
    </row>
    <row r="241" spans="8:13" x14ac:dyDescent="0.2">
      <c r="H241" s="118" t="str">
        <f t="shared" si="4"/>
        <v/>
      </c>
      <c r="I241" s="118">
        <v>733</v>
      </c>
      <c r="J241" s="118" t="s">
        <v>2256</v>
      </c>
      <c r="K241" s="118" t="s">
        <v>2257</v>
      </c>
      <c r="L241" s="118" t="s">
        <v>1739</v>
      </c>
      <c r="M241" s="118" t="s">
        <v>1649</v>
      </c>
    </row>
    <row r="242" spans="8:13" x14ac:dyDescent="0.2">
      <c r="H242" s="118" t="str">
        <f t="shared" si="4"/>
        <v/>
      </c>
      <c r="I242" s="118">
        <v>734</v>
      </c>
      <c r="J242" s="118" t="s">
        <v>2258</v>
      </c>
      <c r="K242" s="118" t="s">
        <v>2259</v>
      </c>
      <c r="L242" s="118" t="s">
        <v>1751</v>
      </c>
      <c r="M242" s="118" t="s">
        <v>1649</v>
      </c>
    </row>
    <row r="243" spans="8:13" x14ac:dyDescent="0.2">
      <c r="H243" s="118" t="str">
        <f t="shared" si="4"/>
        <v/>
      </c>
      <c r="I243" s="118">
        <v>735</v>
      </c>
      <c r="J243" s="118" t="s">
        <v>2260</v>
      </c>
      <c r="K243" s="118" t="s">
        <v>2261</v>
      </c>
      <c r="L243" s="118" t="s">
        <v>1741</v>
      </c>
      <c r="M243" s="118" t="s">
        <v>1649</v>
      </c>
    </row>
    <row r="244" spans="8:13" x14ac:dyDescent="0.2">
      <c r="H244" s="118" t="str">
        <f t="shared" si="4"/>
        <v/>
      </c>
      <c r="I244" s="118">
        <v>736</v>
      </c>
      <c r="J244" s="118" t="s">
        <v>2262</v>
      </c>
      <c r="K244" s="118" t="s">
        <v>2263</v>
      </c>
      <c r="L244" s="118" t="s">
        <v>1743</v>
      </c>
      <c r="M244" s="118" t="s">
        <v>1649</v>
      </c>
    </row>
    <row r="245" spans="8:13" x14ac:dyDescent="0.2">
      <c r="H245" s="118" t="str">
        <f t="shared" si="4"/>
        <v/>
      </c>
      <c r="I245" s="118">
        <v>737</v>
      </c>
      <c r="J245" s="118" t="s">
        <v>2264</v>
      </c>
      <c r="K245" s="118" t="s">
        <v>2265</v>
      </c>
      <c r="L245" s="118" t="s">
        <v>1745</v>
      </c>
      <c r="M245" s="118" t="s">
        <v>1649</v>
      </c>
    </row>
    <row r="246" spans="8:13" x14ac:dyDescent="0.2">
      <c r="H246" s="118" t="str">
        <f t="shared" si="4"/>
        <v/>
      </c>
      <c r="I246" s="118">
        <v>738</v>
      </c>
      <c r="J246" s="118" t="s">
        <v>2266</v>
      </c>
      <c r="K246" s="118" t="s">
        <v>2267</v>
      </c>
      <c r="L246" s="118" t="s">
        <v>1747</v>
      </c>
      <c r="M246" s="118" t="s">
        <v>1649</v>
      </c>
    </row>
    <row r="247" spans="8:13" x14ac:dyDescent="0.2">
      <c r="H247" s="118" t="str">
        <f t="shared" si="4"/>
        <v/>
      </c>
      <c r="I247" s="118">
        <v>739</v>
      </c>
      <c r="J247" s="118" t="s">
        <v>2268</v>
      </c>
      <c r="K247" s="118" t="s">
        <v>2269</v>
      </c>
      <c r="L247" s="118" t="s">
        <v>2270</v>
      </c>
      <c r="M247" s="118" t="s">
        <v>1649</v>
      </c>
    </row>
    <row r="248" spans="8:13" x14ac:dyDescent="0.2">
      <c r="H248" s="118" t="str">
        <f t="shared" si="4"/>
        <v/>
      </c>
      <c r="I248" s="118">
        <v>740</v>
      </c>
      <c r="J248" s="118" t="s">
        <v>2271</v>
      </c>
      <c r="K248" s="118" t="s">
        <v>2272</v>
      </c>
      <c r="L248" s="118" t="s">
        <v>2273</v>
      </c>
      <c r="M248" s="118" t="s">
        <v>1649</v>
      </c>
    </row>
    <row r="249" spans="8:13" x14ac:dyDescent="0.2">
      <c r="H249" s="118" t="str">
        <f t="shared" si="4"/>
        <v/>
      </c>
      <c r="I249" s="118">
        <v>741</v>
      </c>
      <c r="J249" s="118" t="s">
        <v>2274</v>
      </c>
      <c r="K249" s="118" t="s">
        <v>2275</v>
      </c>
      <c r="L249" s="118" t="s">
        <v>2276</v>
      </c>
      <c r="M249" s="118" t="s">
        <v>1649</v>
      </c>
    </row>
    <row r="250" spans="8:13" x14ac:dyDescent="0.2">
      <c r="H250" s="118" t="str">
        <f t="shared" si="4"/>
        <v/>
      </c>
      <c r="I250" s="118">
        <v>751</v>
      </c>
      <c r="J250" s="118" t="s">
        <v>2277</v>
      </c>
      <c r="K250" s="118" t="s">
        <v>2278</v>
      </c>
      <c r="L250" s="118" t="s">
        <v>2279</v>
      </c>
      <c r="M250" s="118" t="s">
        <v>1649</v>
      </c>
    </row>
    <row r="251" spans="8:13" x14ac:dyDescent="0.2">
      <c r="H251" s="118" t="str">
        <f t="shared" si="4"/>
        <v/>
      </c>
      <c r="I251" s="118">
        <v>752</v>
      </c>
      <c r="J251" s="118" t="s">
        <v>2280</v>
      </c>
      <c r="K251" s="118" t="s">
        <v>2281</v>
      </c>
      <c r="L251" s="118" t="s">
        <v>1875</v>
      </c>
      <c r="M251" s="118" t="s">
        <v>1649</v>
      </c>
    </row>
    <row r="252" spans="8:13" x14ac:dyDescent="0.2">
      <c r="H252" s="118" t="str">
        <f t="shared" si="4"/>
        <v/>
      </c>
      <c r="I252" s="118">
        <v>753</v>
      </c>
      <c r="J252" s="118" t="s">
        <v>2282</v>
      </c>
      <c r="K252" s="118" t="s">
        <v>2283</v>
      </c>
      <c r="L252" s="118" t="s">
        <v>2284</v>
      </c>
      <c r="M252" s="118" t="s">
        <v>1649</v>
      </c>
    </row>
    <row r="253" spans="8:13" x14ac:dyDescent="0.2">
      <c r="H253" s="118" t="str">
        <f t="shared" si="4"/>
        <v/>
      </c>
      <c r="I253" s="118">
        <v>754</v>
      </c>
      <c r="J253" s="118" t="s">
        <v>2285</v>
      </c>
      <c r="K253" s="118" t="s">
        <v>2286</v>
      </c>
      <c r="L253" s="118" t="s">
        <v>1878</v>
      </c>
      <c r="M253" s="118" t="s">
        <v>1649</v>
      </c>
    </row>
    <row r="254" spans="8:13" x14ac:dyDescent="0.2">
      <c r="H254" s="118" t="str">
        <f t="shared" si="4"/>
        <v/>
      </c>
      <c r="I254" s="118">
        <v>755</v>
      </c>
      <c r="J254" s="118" t="s">
        <v>2287</v>
      </c>
      <c r="K254" s="118" t="s">
        <v>2288</v>
      </c>
      <c r="L254" s="118" t="s">
        <v>2288</v>
      </c>
      <c r="M254" s="118" t="s">
        <v>1649</v>
      </c>
    </row>
    <row r="255" spans="8:13" x14ac:dyDescent="0.2">
      <c r="H255" s="118" t="str">
        <f t="shared" si="4"/>
        <v/>
      </c>
      <c r="I255" s="118">
        <v>756</v>
      </c>
      <c r="J255" s="118" t="s">
        <v>2289</v>
      </c>
      <c r="K255" s="118" t="s">
        <v>2290</v>
      </c>
      <c r="L255" s="118" t="s">
        <v>2291</v>
      </c>
      <c r="M255" s="118" t="s">
        <v>1649</v>
      </c>
    </row>
    <row r="256" spans="8:13" x14ac:dyDescent="0.2">
      <c r="H256" s="118" t="str">
        <f t="shared" si="4"/>
        <v/>
      </c>
      <c r="I256" s="118">
        <v>757</v>
      </c>
      <c r="J256" s="118" t="s">
        <v>2292</v>
      </c>
      <c r="K256" s="118" t="s">
        <v>2293</v>
      </c>
      <c r="L256" s="118" t="s">
        <v>1881</v>
      </c>
      <c r="M256" s="118" t="s">
        <v>1649</v>
      </c>
    </row>
    <row r="257" spans="8:13" x14ac:dyDescent="0.2">
      <c r="H257" s="118" t="str">
        <f t="shared" si="4"/>
        <v/>
      </c>
      <c r="I257" s="118">
        <v>758</v>
      </c>
      <c r="J257" s="118" t="s">
        <v>2294</v>
      </c>
      <c r="K257" s="118" t="s">
        <v>2295</v>
      </c>
      <c r="L257" s="118" t="s">
        <v>1884</v>
      </c>
      <c r="M257" s="118" t="s">
        <v>1649</v>
      </c>
    </row>
    <row r="258" spans="8:13" x14ac:dyDescent="0.2">
      <c r="H258" s="118" t="str">
        <f t="shared" si="4"/>
        <v/>
      </c>
      <c r="I258" s="118">
        <v>759</v>
      </c>
      <c r="J258" s="118" t="s">
        <v>2296</v>
      </c>
      <c r="K258" s="118" t="s">
        <v>2297</v>
      </c>
      <c r="L258" s="118" t="s">
        <v>2298</v>
      </c>
      <c r="M258" s="118" t="s">
        <v>1649</v>
      </c>
    </row>
    <row r="259" spans="8:13" x14ac:dyDescent="0.2">
      <c r="H259" s="118" t="str">
        <f t="shared" ref="H259:H278" si="5">ASC(E260)</f>
        <v/>
      </c>
      <c r="I259" s="118">
        <v>760</v>
      </c>
      <c r="J259" s="118" t="s">
        <v>2299</v>
      </c>
      <c r="K259" s="118" t="s">
        <v>2300</v>
      </c>
      <c r="L259" s="118" t="s">
        <v>2301</v>
      </c>
      <c r="M259" s="118" t="s">
        <v>1649</v>
      </c>
    </row>
    <row r="260" spans="8:13" x14ac:dyDescent="0.2">
      <c r="H260" s="118" t="str">
        <f t="shared" si="5"/>
        <v/>
      </c>
      <c r="I260" s="118">
        <v>761</v>
      </c>
      <c r="J260" s="118" t="s">
        <v>2302</v>
      </c>
      <c r="K260" s="118" t="s">
        <v>2303</v>
      </c>
      <c r="L260" s="118" t="s">
        <v>1751</v>
      </c>
      <c r="M260" s="118" t="s">
        <v>1649</v>
      </c>
    </row>
    <row r="261" spans="8:13" x14ac:dyDescent="0.2">
      <c r="H261" s="118" t="str">
        <f t="shared" si="5"/>
        <v/>
      </c>
      <c r="I261" s="118">
        <v>762</v>
      </c>
      <c r="J261" s="118" t="s">
        <v>2304</v>
      </c>
      <c r="K261" s="118" t="s">
        <v>2305</v>
      </c>
      <c r="L261" s="118" t="s">
        <v>1753</v>
      </c>
      <c r="M261" s="118" t="s">
        <v>1649</v>
      </c>
    </row>
    <row r="262" spans="8:13" x14ac:dyDescent="0.2">
      <c r="H262" s="118" t="str">
        <f t="shared" si="5"/>
        <v/>
      </c>
      <c r="I262" s="118">
        <v>763</v>
      </c>
      <c r="J262" s="118" t="s">
        <v>2306</v>
      </c>
      <c r="K262" s="118" t="s">
        <v>2307</v>
      </c>
      <c r="L262" s="118" t="s">
        <v>2308</v>
      </c>
      <c r="M262" s="118" t="s">
        <v>1649</v>
      </c>
    </row>
    <row r="263" spans="8:13" x14ac:dyDescent="0.2">
      <c r="H263" s="118" t="str">
        <f t="shared" si="5"/>
        <v/>
      </c>
      <c r="I263" s="118">
        <v>764</v>
      </c>
      <c r="J263" s="118" t="s">
        <v>2309</v>
      </c>
      <c r="K263" s="118" t="s">
        <v>2310</v>
      </c>
      <c r="L263" s="118" t="s">
        <v>2311</v>
      </c>
      <c r="M263" s="118" t="s">
        <v>1649</v>
      </c>
    </row>
    <row r="264" spans="8:13" x14ac:dyDescent="0.2">
      <c r="H264" s="118" t="str">
        <f t="shared" si="5"/>
        <v/>
      </c>
      <c r="I264" s="118">
        <v>765</v>
      </c>
      <c r="J264" s="118" t="s">
        <v>2312</v>
      </c>
      <c r="K264" s="118" t="s">
        <v>2313</v>
      </c>
      <c r="L264" s="118" t="s">
        <v>2314</v>
      </c>
      <c r="M264" s="118" t="s">
        <v>1649</v>
      </c>
    </row>
    <row r="265" spans="8:13" x14ac:dyDescent="0.2">
      <c r="H265" s="118" t="str">
        <f t="shared" si="5"/>
        <v/>
      </c>
      <c r="I265" s="118">
        <v>766</v>
      </c>
      <c r="J265" s="118" t="s">
        <v>2315</v>
      </c>
      <c r="K265" s="118" t="s">
        <v>2316</v>
      </c>
      <c r="L265" s="118" t="s">
        <v>2317</v>
      </c>
      <c r="M265" s="118" t="s">
        <v>1649</v>
      </c>
    </row>
    <row r="266" spans="8:13" x14ac:dyDescent="0.2">
      <c r="H266" s="118" t="str">
        <f t="shared" si="5"/>
        <v/>
      </c>
      <c r="I266" s="118">
        <v>767</v>
      </c>
      <c r="J266" s="118" t="s">
        <v>2318</v>
      </c>
      <c r="K266" s="118" t="s">
        <v>2319</v>
      </c>
      <c r="L266" s="118" t="s">
        <v>2320</v>
      </c>
      <c r="M266" s="118" t="s">
        <v>1649</v>
      </c>
    </row>
    <row r="267" spans="8:13" x14ac:dyDescent="0.2">
      <c r="H267" s="118" t="str">
        <f t="shared" si="5"/>
        <v/>
      </c>
      <c r="I267" s="118">
        <v>768</v>
      </c>
      <c r="J267" s="118" t="s">
        <v>2321</v>
      </c>
      <c r="K267" s="118" t="s">
        <v>2322</v>
      </c>
      <c r="L267" s="118" t="s">
        <v>2323</v>
      </c>
      <c r="M267" s="118" t="s">
        <v>1649</v>
      </c>
    </row>
    <row r="268" spans="8:13" x14ac:dyDescent="0.2">
      <c r="H268" s="118" t="str">
        <f t="shared" si="5"/>
        <v/>
      </c>
      <c r="I268" s="118">
        <v>769</v>
      </c>
      <c r="J268" s="118" t="s">
        <v>2324</v>
      </c>
      <c r="K268" s="118" t="s">
        <v>2325</v>
      </c>
      <c r="L268" s="118" t="s">
        <v>2326</v>
      </c>
      <c r="M268" s="118" t="s">
        <v>1649</v>
      </c>
    </row>
    <row r="269" spans="8:13" x14ac:dyDescent="0.2">
      <c r="H269" s="118" t="str">
        <f t="shared" si="5"/>
        <v/>
      </c>
      <c r="I269" s="118">
        <v>441</v>
      </c>
      <c r="J269" s="118" t="s">
        <v>2327</v>
      </c>
      <c r="K269" s="118" t="s">
        <v>2328</v>
      </c>
      <c r="L269" s="118" t="s">
        <v>2328</v>
      </c>
      <c r="M269" s="118" t="s">
        <v>1649</v>
      </c>
    </row>
    <row r="270" spans="8:13" x14ac:dyDescent="0.2">
      <c r="H270" s="118" t="str">
        <f t="shared" si="5"/>
        <v/>
      </c>
      <c r="I270" s="118">
        <v>598</v>
      </c>
      <c r="J270" s="118" t="s">
        <v>1684</v>
      </c>
      <c r="K270" s="118" t="s">
        <v>2329</v>
      </c>
      <c r="L270" s="118" t="s">
        <v>1685</v>
      </c>
      <c r="M270" s="118" t="s">
        <v>1686</v>
      </c>
    </row>
    <row r="271" spans="8:13" x14ac:dyDescent="0.2">
      <c r="H271" s="118" t="str">
        <f t="shared" si="5"/>
        <v/>
      </c>
      <c r="I271" s="118">
        <v>218</v>
      </c>
      <c r="J271" s="118" t="s">
        <v>2330</v>
      </c>
      <c r="K271" s="118" t="s">
        <v>2331</v>
      </c>
      <c r="L271" s="118" t="s">
        <v>2332</v>
      </c>
      <c r="M271" s="118" t="s">
        <v>1930</v>
      </c>
    </row>
    <row r="272" spans="8:13" x14ac:dyDescent="0.2">
      <c r="H272" s="118" t="str">
        <f t="shared" si="5"/>
        <v/>
      </c>
      <c r="I272" s="118">
        <v>2218</v>
      </c>
      <c r="J272" s="118" t="s">
        <v>2333</v>
      </c>
      <c r="K272" s="118" t="s">
        <v>2334</v>
      </c>
      <c r="L272" s="118" t="s">
        <v>2335</v>
      </c>
      <c r="M272" s="118" t="s">
        <v>1649</v>
      </c>
    </row>
    <row r="273" spans="8:13" x14ac:dyDescent="0.2">
      <c r="H273" s="118" t="str">
        <f t="shared" si="5"/>
        <v/>
      </c>
      <c r="I273" s="118">
        <v>495218</v>
      </c>
      <c r="J273" s="118" t="s">
        <v>2336</v>
      </c>
      <c r="K273" s="118" t="s">
        <v>2337</v>
      </c>
      <c r="L273" s="118" t="s">
        <v>2338</v>
      </c>
      <c r="M273" s="118" t="s">
        <v>1686</v>
      </c>
    </row>
    <row r="274" spans="8:13" x14ac:dyDescent="0.2">
      <c r="H274" s="118" t="str">
        <f t="shared" si="5"/>
        <v/>
      </c>
      <c r="I274" s="118">
        <v>71218</v>
      </c>
      <c r="J274" s="118" t="s">
        <v>2339</v>
      </c>
      <c r="K274" s="118" t="s">
        <v>2340</v>
      </c>
      <c r="L274" s="118" t="s">
        <v>2341</v>
      </c>
      <c r="M274" s="118" t="s">
        <v>1686</v>
      </c>
    </row>
    <row r="275" spans="8:13" x14ac:dyDescent="0.2">
      <c r="H275" s="118" t="str">
        <f t="shared" si="5"/>
        <v/>
      </c>
      <c r="I275" s="118">
        <v>219</v>
      </c>
      <c r="J275" s="118" t="s">
        <v>2342</v>
      </c>
      <c r="K275" s="118" t="s">
        <v>2343</v>
      </c>
      <c r="L275" s="118" t="s">
        <v>2332</v>
      </c>
      <c r="M275" s="118" t="s">
        <v>1930</v>
      </c>
    </row>
    <row r="276" spans="8:13" x14ac:dyDescent="0.2">
      <c r="H276" s="118" t="str">
        <f t="shared" si="5"/>
        <v/>
      </c>
      <c r="I276" s="118">
        <v>71219</v>
      </c>
      <c r="J276" s="118" t="s">
        <v>2344</v>
      </c>
      <c r="K276" s="118" t="s">
        <v>2345</v>
      </c>
      <c r="L276" s="118" t="s">
        <v>2341</v>
      </c>
      <c r="M276" s="118" t="s">
        <v>1686</v>
      </c>
    </row>
    <row r="277" spans="8:13" x14ac:dyDescent="0.2">
      <c r="H277" s="118" t="str">
        <f t="shared" si="5"/>
        <v/>
      </c>
      <c r="I277" s="118">
        <v>2219</v>
      </c>
      <c r="J277" s="118" t="s">
        <v>2346</v>
      </c>
      <c r="K277" s="118" t="s">
        <v>2347</v>
      </c>
      <c r="L277" s="118" t="s">
        <v>2335</v>
      </c>
      <c r="M277" s="118" t="s">
        <v>1649</v>
      </c>
    </row>
    <row r="278" spans="8:13" x14ac:dyDescent="0.2">
      <c r="H278" s="118" t="str">
        <f t="shared" si="5"/>
        <v/>
      </c>
      <c r="I278" s="118">
        <v>495219</v>
      </c>
      <c r="J278" s="118" t="s">
        <v>2348</v>
      </c>
      <c r="K278" s="118" t="s">
        <v>2349</v>
      </c>
      <c r="L278" s="118" t="s">
        <v>2338</v>
      </c>
      <c r="M278" s="118"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2023-11-06T02:02:40Z</cp:lastPrinted>
  <dcterms:created xsi:type="dcterms:W3CDTF">2005-08-20T00:36:44Z</dcterms:created>
  <dcterms:modified xsi:type="dcterms:W3CDTF">2023-12-08T10:35:47Z</dcterms:modified>
</cp:coreProperties>
</file>