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KAWASE\Dropbox\####2021競技会\20211106\"/>
    </mc:Choice>
  </mc:AlternateContent>
  <xr:revisionPtr revIDLastSave="0" documentId="13_ncr:1_{5D68BD0D-C87C-4550-A162-E5FC8A06D88A}"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<sst xmlns="http://schemas.openxmlformats.org/spreadsheetml/2006/main" count="5867" uniqueCount="2951">
  <si>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</si>
  <si>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</si>
  <si>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</si>
  <si>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</si>
  <si>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</si>
  <si>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</si>
  <si>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</si>
  <si>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</si>
  <si>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</si>
  <si>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</si>
  <si>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</si>
  <si>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</si>
  <si>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</si>
  <si>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</si>
  <si>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</si>
  <si>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</si>
  <si>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</si>
  <si>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</si>
  <si>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</si>
  <si>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</si>
  <si>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</si>
  <si>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</si>
  <si>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</si>
  <si>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</si>
  <si>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</si>
  <si>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</si>
  <si>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</si>
  <si>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</si>
  <si>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</si>
  <si>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</si>
  <si>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</si>
  <si>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</si>
  <si>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</si>
  <si>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</si>
  <si>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</si>
  <si>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</si>
  <si>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</si>
  <si>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</si>
  <si>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</si>
  <si>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</si>
  <si>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</si>
  <si>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</si>
  <si>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</si>
  <si>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</si>
  <si>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</si>
  <si>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</si>
  <si>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</si>
  <si>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</si>
  <si>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</si>
  <si>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</si>
  <si>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</si>
  <si>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</si>
  <si>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</si>
  <si>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</si>
  <si>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</si>
  <si>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</si>
  <si>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</si>
  <si>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</si>
  <si>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</si>
  <si>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</si>
  <si>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</si>
  <si>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</si>
  <si>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</si>
  <si>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</si>
  <si>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</si>
  <si>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</si>
  <si>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</si>
  <si>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</si>
  <si>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</si>
  <si>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</si>
  <si>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</si>
  <si>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</si>
  <si>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</si>
  <si>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</si>
  <si>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</si>
  <si>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</si>
  <si>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</si>
  <si>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</si>
  <si>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</si>
  <si>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</si>
  <si>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</si>
  <si>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</si>
  <si>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</si>
  <si>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</si>
  <si>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</si>
  <si>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</si>
  <si>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</si>
  <si>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</si>
  <si>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</si>
  <si>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</si>
  <si>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</si>
  <si>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</si>
  <si>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</si>
  <si>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</si>
  <si>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</si>
  <si>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</si>
  <si>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</si>
  <si>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</si>
  <si>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</si>
  <si>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</si>
  <si>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</si>
  <si>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</si>
  <si>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</si>
  <si>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</si>
  <si>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</si>
  <si>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</si>
  <si>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</si>
  <si>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</si>
  <si>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</si>
  <si>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</si>
  <si>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</si>
  <si>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</si>
  <si>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</si>
  <si>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</si>
  <si>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</si>
  <si>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</si>
  <si>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</si>
  <si>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</si>
  <si>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</si>
  <si>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</si>
  <si>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</si>
  <si>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</si>
  <si>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</si>
  <si>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</si>
  <si>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</si>
  <si>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</si>
  <si>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</si>
  <si>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</si>
  <si>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</si>
  <si>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</si>
  <si>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</si>
  <si>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</si>
  <si>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</si>
  <si>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</si>
  <si>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</si>
  <si>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</si>
  <si>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</si>
  <si>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</si>
  <si>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</si>
  <si>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</si>
  <si>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</si>
  <si>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</si>
  <si>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</si>
  <si>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</si>
  <si>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</si>
  <si>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</si>
  <si>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</si>
  <si>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</si>
  <si>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</si>
  <si>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</si>
  <si>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</si>
  <si>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</si>
  <si>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</si>
  <si>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</si>
  <si>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</si>
  <si>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</si>
  <si>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</si>
  <si>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</si>
  <si>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</si>
  <si>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</si>
  <si>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</si>
  <si>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</si>
  <si>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</si>
  <si>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</si>
  <si>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</si>
  <si>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</si>
  <si>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</si>
  <si>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</si>
  <si>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</si>
  <si>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</si>
  <si>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</si>
  <si>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</si>
  <si>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</si>
  <si>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</si>
  <si>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</si>
  <si>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</si>
  <si>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</si>
  <si>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</si>
  <si>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</si>
  <si>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</si>
  <si>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</si>
  <si>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</si>
  <si>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</si>
  <si>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</si>
  <si>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</si>
  <si>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</si>
  <si>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</si>
  <si>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</si>
  <si>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</si>
  <si>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</si>
  <si>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</si>
  <si>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</si>
  <si>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</si>
  <si>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</si>
  <si>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</si>
  <si>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</si>
  <si>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</si>
  <si>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</si>
  <si>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</si>
  <si>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</si>
  <si>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</si>
  <si>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</si>
  <si>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</si>
  <si>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</si>
  <si>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</si>
  <si>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</si>
  <si>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</si>
  <si>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</si>
  <si>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</si>
  <si>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</si>
  <si>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</si>
  <si>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</si>
  <si>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</si>
  <si>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</si>
  <si>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</si>
  <si>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</si>
  <si>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</si>
  <si>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</si>
  <si>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</si>
  <si>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</si>
  <si>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</si>
  <si>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</si>
  <si>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</si>
  <si>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</si>
  <si>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</si>
  <si>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</si>
  <si>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</si>
  <si>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</si>
  <si>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</si>
  <si>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</si>
  <si>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</si>
  <si>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</si>
  <si>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</si>
  <si>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</si>
  <si>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</si>
  <si>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</si>
  <si>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</si>
  <si>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</si>
  <si>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</si>
  <si>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</si>
  <si>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</si>
  <si>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</si>
  <si>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</si>
  <si>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</si>
  <si>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</si>
  <si>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</si>
  <si>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</si>
  <si>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</si>
  <si>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</si>
  <si>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</si>
  <si>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</si>
  <si>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</si>
  <si>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</si>
  <si>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</si>
  <si>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</si>
  <si>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</si>
  <si>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</si>
  <si>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</si>
  <si>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</si>
  <si>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</si>
  <si>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</si>
  <si>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</si>
  <si>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</si>
  <si>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</si>
  <si>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</si>
  <si>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</si>
  <si>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</si>
  <si>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</si>
  <si>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</si>
  <si>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</si>
  <si>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</si>
  <si>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</si>
  <si>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</si>
  <si>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</si>
  <si>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</si>
  <si>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</si>
  <si>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</si>
  <si>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</si>
  <si>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</si>
  <si>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</si>
  <si>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</si>
  <si>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</si>
  <si>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</si>
  <si>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</si>
  <si>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</si>
  <si>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</si>
  <si>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</si>
  <si>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</si>
  <si>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</si>
  <si>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</si>
  <si>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</si>
  <si>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</si>
  <si>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</si>
  <si>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</si>
  <si>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</si>
  <si>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</si>
  <si>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</si>
  <si>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</si>
  <si>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</si>
  <si>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</si>
  <si>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</si>
  <si>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</si>
  <si>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</si>
  <si>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</si>
  <si>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</si>
  <si>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</si>
  <si>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</si>
  <si>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</si>
  <si>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</si>
  <si>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</si>
  <si>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</si>
  <si>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</si>
  <si>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</si>
  <si>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</si>
  <si>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</si>
  <si>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</si>
  <si>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</si>
  <si>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</si>
  <si>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</si>
  <si>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</si>
  <si>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</si>
  <si>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</si>
  <si>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</si>
  <si>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</si>
  <si>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</si>
  <si>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</si>
  <si>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</si>
  <si>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</si>
  <si>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</si>
  <si>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</si>
  <si>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</si>
  <si>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</si>
  <si>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</si>
  <si>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</si>
  <si>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</si>
  <si>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</si>
  <si>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</si>
  <si>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</si>
  <si>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</si>
  <si>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</si>
  <si>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</si>
  <si>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</si>
  <si>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</si>
  <si>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</si>
  <si>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</si>
  <si>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</si>
  <si>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</si>
  <si>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</si>
  <si>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</si>
  <si>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</si>
  <si>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</si>
  <si>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</si>
  <si>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</si>
  <si>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</si>
  <si>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</si>
  <si>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</si>
  <si>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</si>
  <si>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</si>
  <si>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</si>
  <si>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</si>
  <si>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</si>
  <si>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</si>
  <si>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</si>
  <si>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</si>
  <si>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</si>
  <si>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</si>
  <si>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</si>
  <si>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</si>
  <si>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</si>
  <si>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</si>
  <si>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</si>
  <si>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</si>
  <si>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</si>
  <si>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</si>
  <si>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</si>
  <si>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</si>
  <si>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</si>
  <si>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</si>
  <si>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</si>
  <si>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</si>
  <si>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</si>
  <si>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</si>
  <si>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</si>
  <si>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</si>
  <si>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</si>
  <si>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</si>
  <si>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</si>
  <si>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</si>
  <si>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</si>
  <si>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</si>
  <si>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</si>
  <si>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</si>
  <si>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</si>
  <si>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</si>
  <si>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</si>
  <si>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</si>
  <si>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</si>
  <si>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</si>
  <si>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</si>
  <si>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</si>
  <si>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</si>
  <si>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</si>
  <si>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</si>
  <si>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</si>
  <si>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</si>
  <si>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</si>
  <si>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</si>
  <si>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</si>
  <si>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</si>
  <si>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</si>
  <si>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</si>
  <si>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</si>
  <si>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</si>
  <si>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</si>
  <si>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</si>
  <si>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</si>
  <si>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</si>
  <si>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</si>
  <si>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</si>
  <si>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</si>
  <si>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</si>
  <si>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</si>
  <si>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</si>
  <si>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</si>
  <si>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</si>
  <si>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</si>
  <si>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</si>
  <si>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</si>
  <si>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</si>
  <si>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</si>
  <si>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</si>
  <si>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</si>
  <si>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</si>
  <si>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</si>
  <si>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</si>
  <si>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</si>
  <si>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</si>
  <si>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</si>
  <si>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</si>
  <si>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</si>
  <si>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</si>
  <si>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</si>
  <si>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</si>
  <si>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</si>
  <si>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</si>
  <si>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</si>
  <si>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</si>
  <si>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</si>
  <si>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</si>
  <si>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</si>
  <si>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</si>
  <si>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</si>
  <si>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</si>
  <si>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</si>
  <si>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</si>
  <si>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</si>
  <si>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</si>
  <si>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</si>
  <si>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</si>
  <si>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</si>
  <si>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</si>
  <si>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</si>
  <si>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</si>
  <si>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</si>
  <si>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</si>
  <si>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</si>
  <si>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</si>
  <si>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</si>
  <si>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</si>
  <si>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</si>
  <si>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</si>
  <si>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</si>
  <si>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</si>
  <si>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</si>
  <si>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</si>
  <si>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</si>
  <si>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</si>
  <si>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</si>
  <si>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</si>
  <si>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</si>
  <si>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</si>
  <si>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</si>
  <si>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</si>
  <si>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</si>
  <si>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</si>
  <si>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</si>
  <si>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</si>
  <si>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</si>
  <si>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</si>
  <si>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</si>
  <si>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</si>
  <si>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</si>
  <si>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</si>
  <si>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</si>
  <si>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</si>
  <si>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</si>
  <si>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</si>
  <si>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</si>
  <si>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</si>
  <si>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</si>
  <si>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</si>
  <si>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</si>
  <si>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</si>
  <si>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</si>
  <si>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</si>
  <si>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</si>
  <si>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</si>
  <si>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</si>
  <si>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</si>
  <si>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</si>
  <si>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</si>
  <si>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</si>
  <si>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</si>
  <si>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</si>
  <si>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</si>
  <si>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</si>
  <si>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</si>
  <si>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</si>
  <si>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</si>
  <si>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</si>
  <si>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</si>
  <si>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</si>
  <si>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</si>
  <si>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</si>
  <si>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</si>
  <si>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</si>
  <si>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</si>
  <si>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</si>
  <si>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</si>
  <si>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</si>
  <si>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</si>
  <si>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</si>
  <si>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</si>
  <si>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</si>
  <si>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</si>
  <si>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</si>
  <si>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</si>
  <si>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</si>
  <si>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</si>
  <si>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</si>
  <si>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</si>
  <si>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</si>
  <si>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</si>
  <si>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</si>
  <si>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</si>
  <si>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</si>
  <si>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</si>
  <si>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</si>
  <si>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</si>
  <si>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</si>
  <si>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</si>
  <si>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</si>
  <si>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</si>
  <si>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</si>
  <si>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</si>
  <si>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</si>
  <si>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</si>
  <si>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</si>
  <si>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</si>
  <si>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</si>
  <si>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</si>
  <si>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</si>
  <si>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</si>
  <si>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</si>
  <si>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</si>
  <si>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</si>
  <si>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</si>
  <si>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</si>
  <si>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</si>
  <si>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</si>
  <si>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</si>
  <si>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</si>
  <si>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</si>
  <si>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</si>
  <si>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</si>
  <si>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</si>
  <si>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</si>
  <si>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</si>
  <si>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</si>
  <si>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</si>
  <si>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</si>
  <si>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</si>
  <si>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</si>
  <si>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</si>
  <si>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</si>
  <si>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</si>
  <si>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</si>
  <si>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</si>
  <si>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</si>
  <si>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</si>
  <si>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</si>
  <si>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</si>
  <si>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</si>
  <si>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</si>
  <si>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</si>
  <si>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</si>
  <si>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</si>
  <si>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</si>
  <si>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</si>
  <si>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</si>
  <si>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</si>
  <si>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</si>
  <si>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</si>
  <si>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</si>
  <si>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</si>
  <si>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</si>
  <si>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</si>
  <si>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</si>
  <si>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</si>
  <si>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</si>
  <si>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</si>
  <si>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</si>
  <si>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</si>
  <si>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</si>
  <si>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</si>
  <si>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</si>
  <si>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</si>
  <si>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</si>
  <si>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</si>
  <si>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</si>
  <si>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</si>
  <si>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</si>
  <si>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</si>
  <si>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</si>
  <si>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</si>
  <si>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</si>
  <si>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</si>
  <si>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</si>
  <si>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</si>
  <si>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</si>
  <si>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</si>
  <si>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</si>
  <si>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</si>
  <si>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</si>
  <si>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</si>
  <si>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</si>
  <si>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</si>
  <si>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</si>
  <si>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</si>
  <si>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</si>
  <si>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</si>
  <si>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</si>
  <si>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</si>
  <si>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</si>
  <si>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</si>
  <si>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</si>
  <si>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</si>
  <si>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</si>
  <si>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</si>
  <si>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</si>
  <si>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</si>
  <si>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</si>
  <si>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</si>
  <si>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</si>
  <si>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</si>
  <si>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</si>
  <si>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</si>
  <si>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</si>
  <si>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</si>
  <si>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</si>
  <si>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</si>
  <si>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</si>
  <si>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</si>
  <si>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</si>
  <si>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</si>
  <si>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</si>
  <si>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</si>
  <si>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</si>
  <si>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</si>
  <si>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</si>
  <si>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</si>
  <si>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</si>
  <si>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</si>
  <si>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</si>
  <si>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</si>
  <si>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</si>
  <si>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</si>
  <si>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</si>
  <si>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</si>
  <si>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</si>
  <si>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</si>
  <si>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</si>
  <si>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</si>
  <si>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</si>
  <si>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</si>
  <si>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</si>
  <si>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</si>
  <si>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</si>
  <si>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</si>
  <si>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</si>
  <si>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</si>
  <si>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</si>
  <si>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</si>
  <si>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</si>
  <si>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</si>
  <si>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</si>
  <si>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</si>
  <si>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</si>
  <si>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</si>
  <si>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</si>
  <si>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</si>
  <si>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</si>
  <si>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</si>
  <si>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</si>
  <si>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</si>
  <si>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</si>
  <si>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</si>
  <si>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</si>
  <si>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</si>
  <si>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</si>
  <si>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</si>
  <si>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</si>
  <si>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</si>
  <si>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</si>
  <si>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</si>
  <si>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</si>
  <si>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</si>
  <si>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</si>
  <si>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</si>
  <si>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</si>
  <si>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</si>
  <si>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</si>
  <si>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</si>
  <si>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</si>
  <si>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</si>
  <si>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</si>
  <si>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</si>
  <si>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</si>
  <si>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</si>
  <si>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</si>
  <si>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</si>
  <si>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</si>
  <si>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</si>
  <si>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</si>
  <si>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</si>
  <si>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</si>
  <si>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</si>
  <si>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</si>
  <si>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</si>
  <si>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</si>
  <si>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</si>
  <si>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</si>
  <si>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</si>
  <si>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</si>
  <si>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</si>
  <si>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</si>
  <si>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</si>
  <si>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</si>
  <si>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</si>
  <si>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</si>
  <si>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</si>
  <si>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</si>
  <si>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</si>
  <si>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</si>
  <si>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</si>
  <si>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</si>
  <si>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</si>
  <si>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</si>
  <si>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</si>
  <si>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</si>
  <si>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</si>
  <si>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</si>
  <si>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</si>
  <si>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</si>
  <si>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</si>
  <si>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</si>
  <si>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</si>
  <si>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</si>
  <si>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</si>
  <si>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</si>
  <si>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</si>
  <si>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</si>
  <si>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</si>
  <si>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</si>
  <si>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</si>
  <si>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</si>
  <si>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</si>
  <si>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</si>
  <si>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</si>
  <si>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</si>
  <si>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</si>
  <si>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</si>
  <si>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</si>
  <si>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</si>
  <si>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</si>
  <si>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</si>
  <si>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</si>
  <si>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</si>
  <si>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</si>
  <si>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</si>
  <si>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</si>
  <si>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</si>
  <si>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</si>
  <si>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</si>
  <si>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</si>
  <si>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</si>
  <si>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</si>
  <si>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</si>
  <si>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</si>
  <si>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</si>
  <si>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</si>
  <si>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</si>
  <si>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</si>
  <si>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</si>
  <si>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</si>
  <si>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</si>
  <si>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</si>
  <si>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</si>
  <si>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</si>
  <si>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</si>
  <si>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</si>
  <si>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</si>
  <si>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</si>
  <si>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</si>
  <si>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</si>
  <si>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</si>
  <si>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</si>
  <si>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</si>
  <si>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</si>
  <si>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</si>
  <si>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</si>
  <si>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</si>
  <si>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</si>
  <si>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</si>
  <si>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</si>
  <si>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</si>
  <si>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</si>
  <si>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</si>
  <si>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</si>
  <si>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</si>
  <si>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</si>
  <si>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</si>
  <si>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</si>
  <si>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</si>
  <si>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</si>
  <si>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</si>
  <si>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</si>
  <si>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</si>
  <si>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</si>
  <si>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</si>
  <si>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</si>
  <si>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</si>
  <si>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</si>
  <si>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</si>
  <si>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</si>
  <si>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</si>
  <si>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</si>
  <si>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</si>
  <si>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</si>
  <si>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</si>
  <si>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</si>
  <si>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</si>
  <si>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</si>
  <si>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</si>
  <si>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</si>
  <si>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</si>
  <si>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</si>
  <si>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</si>
  <si>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</si>
  <si>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</si>
  <si>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</si>
  <si>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</si>
  <si>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</si>
  <si>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</si>
  <si>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</si>
  <si>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</si>
  <si>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</si>
  <si>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</si>
  <si>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</si>
  <si>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</si>
  <si>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</si>
  <si>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</si>
  <si>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</si>
  <si>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</si>
  <si>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</si>
  <si>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</si>
  <si>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</si>
  <si>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</si>
  <si>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</si>
  <si>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</si>
  <si>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</si>
  <si>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</si>
  <si>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</si>
  <si>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</si>
  <si>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</si>
  <si>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</si>
  <si>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</si>
  <si>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</si>
  <si>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</si>
  <si>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</si>
  <si>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</si>
  <si>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</si>
  <si>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</si>
  <si>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</si>
  <si>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</si>
  <si>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</si>
  <si>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</si>
  <si>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</si>
  <si>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</si>
  <si>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</si>
  <si>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</si>
  <si>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</si>
  <si>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</si>
  <si>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</si>
  <si>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</si>
  <si>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</si>
  <si>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</si>
  <si>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</si>
  <si>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</si>
  <si>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</si>
  <si>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</si>
  <si>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</si>
  <si>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</si>
  <si>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</si>
  <si>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</si>
  <si>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</si>
  <si>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</si>
  <si>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</si>
  <si>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</si>
  <si>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</si>
  <si>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</si>
  <si>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</si>
  <si>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</si>
  <si>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</si>
  <si>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</si>
  <si>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</si>
  <si>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</si>
  <si>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</si>
  <si>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</si>
  <si>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</si>
  <si>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</si>
  <si>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</si>
  <si>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</si>
  <si>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</si>
  <si>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</si>
  <si>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</si>
  <si>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</si>
  <si>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</si>
  <si>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</si>
  <si>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</si>
  <si>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</si>
  <si>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</si>
  <si>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</si>
  <si>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</si>
  <si>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</si>
  <si>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</si>
  <si>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</si>
  <si>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</si>
  <si>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</si>
  <si>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</si>
  <si>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</si>
  <si>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</si>
  <si>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</si>
  <si>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</si>
  <si>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</si>
  <si>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</si>
  <si>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</si>
  <si>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</si>
  <si>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</si>
  <si>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</si>
  <si>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</si>
  <si>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</si>
  <si>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</si>
  <si>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</si>
  <si>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</si>
  <si>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</si>
  <si>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</si>
  <si>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</si>
  <si>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</si>
  <si>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</si>
  <si>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</si>
  <si>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</si>
  <si>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</si>
  <si>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</si>
  <si>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</si>
  <si>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</si>
  <si>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</si>
  <si>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</si>
  <si>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</si>
  <si>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</si>
  <si>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</si>
  <si>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</si>
  <si>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</si>
  <si>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</si>
  <si>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</si>
  <si>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</si>
  <si>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</si>
  <si>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</si>
  <si>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</si>
  <si>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</si>
  <si>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</si>
  <si>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</si>
  <si>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</si>
  <si>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</si>
  <si>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</si>
  <si>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</si>
  <si>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</si>
  <si>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</si>
  <si>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</si>
  <si>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</si>
  <si>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</si>
  <si>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</si>
  <si>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</si>
  <si>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</si>
  <si>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</si>
  <si>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</si>
  <si>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</si>
  <si>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</si>
  <si>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</si>
  <si>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</si>
  <si>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</si>
  <si>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</si>
  <si>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</si>
  <si>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</si>
  <si>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</si>
  <si>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</si>
  <si>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</si>
  <si>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</si>
  <si>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</si>
  <si>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</si>
  <si>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</si>
  <si>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</si>
  <si>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</si>
  <si>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</si>
  <si>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</si>
  <si>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</si>
  <si>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</si>
  <si>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</si>
  <si>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</si>
  <si>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</si>
  <si>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</si>
  <si>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</si>
  <si>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</si>
  <si>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</si>
  <si>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</si>
  <si>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</si>
  <si>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</si>
  <si>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</si>
  <si>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</si>
  <si>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</si>
  <si>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</si>
  <si>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</si>
  <si>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</si>
  <si>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</si>
  <si>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</si>
  <si>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</si>
  <si>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</si>
  <si>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</si>
  <si>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</si>
  <si>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</si>
  <si>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</si>
  <si>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</si>
  <si>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</si>
  <si>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</si>
  <si>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</si>
  <si>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</si>
  <si>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</si>
  <si>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</si>
  <si>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</si>
  <si>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</si>
  <si>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</si>
  <si>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</si>
  <si>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</si>
  <si>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</si>
  <si>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</si>
  <si>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</si>
  <si>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</si>
  <si>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</si>
  <si>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</si>
  <si>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</si>
  <si>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</si>
  <si>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</si>
  <si>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</si>
  <si>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</si>
  <si>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</si>
  <si>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</si>
  <si>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</si>
  <si>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</si>
  <si>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</si>
  <si>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</si>
  <si>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</si>
  <si>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</si>
  <si>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</si>
  <si>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</si>
  <si>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</si>
  <si>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</si>
  <si>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</si>
  <si>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</si>
  <si>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</si>
  <si>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</si>
  <si>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</si>
  <si>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</si>
  <si>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</si>
  <si>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</si>
  <si>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</si>
  <si>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</si>
  <si>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</si>
  <si>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</si>
  <si>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</si>
  <si>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</si>
  <si>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</si>
  <si>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</si>
  <si>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</si>
  <si>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</si>
  <si>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</si>
  <si>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</si>
  <si>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</si>
  <si>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</si>
  <si>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</si>
  <si>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</si>
  <si>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</si>
  <si>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</si>
  <si>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</si>
  <si>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</si>
  <si>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</si>
  <si>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</si>
  <si>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</si>
  <si>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</si>
  <si>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</si>
  <si>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</si>
  <si>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</si>
  <si>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</si>
  <si>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</si>
  <si>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</si>
  <si>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</si>
  <si>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</si>
  <si>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</si>
  <si>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</si>
  <si>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</si>
  <si>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</si>
  <si>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</si>
  <si>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</si>
  <si>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</si>
  <si>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</si>
  <si>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</si>
  <si>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</si>
  <si>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</si>
  <si>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</si>
  <si>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</si>
  <si>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</si>
  <si>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</si>
  <si>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</si>
  <si>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</si>
  <si>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</si>
  <si>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</si>
  <si>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</si>
  <si>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</si>
  <si>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</si>
  <si>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</si>
  <si>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</si>
  <si>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</si>
  <si>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</si>
  <si>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</si>
  <si>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</si>
  <si>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</si>
  <si>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</si>
  <si>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</si>
  <si>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</si>
  <si>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</si>
  <si>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</si>
  <si>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</si>
  <si>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</si>
  <si>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</si>
  <si>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</si>
  <si>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</si>
  <si>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</si>
  <si>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</si>
  <si>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</si>
  <si>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</si>
  <si>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</si>
  <si>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</si>
  <si>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</si>
  <si>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</si>
  <si>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</si>
  <si>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</si>
  <si>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</si>
  <si>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</si>
  <si>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</si>
  <si>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</si>
  <si>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</si>
  <si>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</si>
  <si>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</si>
  <si>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</si>
  <si>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</si>
  <si>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</si>
  <si>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</si>
  <si>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</si>
  <si>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</si>
  <si>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</si>
  <si>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</si>
  <si>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</si>
  <si>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</si>
  <si>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</si>
  <si>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</si>
  <si>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</si>
  <si>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</si>
  <si>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</si>
  <si>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</si>
  <si>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</si>
  <si>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</si>
  <si>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</si>
  <si>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</si>
  <si>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</si>
  <si>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</si>
  <si>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</si>
  <si>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</si>
  <si>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</si>
  <si>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</si>
  <si>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</si>
  <si>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</si>
  <si>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</si>
  <si>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</si>
  <si>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</si>
  <si>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</si>
  <si>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</si>
  <si>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</si>
  <si>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</si>
  <si>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</si>
  <si>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</si>
  <si>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</si>
  <si>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</si>
  <si>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</si>
  <si>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</si>
  <si>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</si>
  <si>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</si>
  <si>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</si>
  <si>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</si>
  <si>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</si>
  <si>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</si>
  <si>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</si>
  <si>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</si>
  <si>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</si>
  <si>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</si>
  <si>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</si>
  <si>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</si>
  <si>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</si>
  <si>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</si>
  <si>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</si>
  <si>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</si>
  <si>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</si>
  <si>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</si>
  <si>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</si>
  <si>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</si>
  <si>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</si>
  <si>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</si>
  <si>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</si>
  <si>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</si>
  <si>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</si>
  <si>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</si>
  <si>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</si>
  <si>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</si>
  <si>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</si>
  <si>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</si>
  <si>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</si>
  <si>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</si>
  <si>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</si>
  <si>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</si>
  <si>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</si>
  <si>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</si>
  <si>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</si>
  <si>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</si>
  <si>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</si>
  <si>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</si>
  <si>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</si>
  <si>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</si>
  <si>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</si>
  <si>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</si>
  <si>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</si>
  <si>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</si>
  <si>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</si>
  <si>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</si>
  <si>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</si>
  <si>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</si>
  <si>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</si>
  <si>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</si>
  <si>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</si>
  <si>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</si>
  <si>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</si>
  <si>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</si>
  <si>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</si>
  <si>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</si>
  <si>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</si>
  <si>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</si>
  <si>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</si>
  <si>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</si>
  <si>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</si>
  <si>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</si>
  <si>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</si>
  <si>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</si>
  <si>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</si>
  <si>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</si>
  <si>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</si>
  <si>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</si>
  <si>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</si>
  <si>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</si>
  <si>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</si>
  <si>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</si>
  <si>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</si>
  <si>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</si>
  <si>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</si>
  <si>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</si>
  <si>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</si>
  <si>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</si>
  <si>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</si>
  <si>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</si>
  <si>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</si>
  <si>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</si>
  <si>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</si>
  <si>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</si>
  <si>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</si>
  <si>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</si>
  <si>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</si>
  <si>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</si>
  <si>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</si>
  <si>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</si>
  <si>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</si>
  <si>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</si>
  <si>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</si>
  <si>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</si>
  <si>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</si>
  <si>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</si>
  <si>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</si>
  <si>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</si>
  <si>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</si>
  <si>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</si>
  <si>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</si>
  <si>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</si>
  <si>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</si>
  <si>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</si>
  <si>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</si>
  <si>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</si>
  <si>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</si>
  <si>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</si>
  <si>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</si>
  <si>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</si>
  <si>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</si>
  <si>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</si>
  <si>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</si>
  <si>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</si>
  <si>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</si>
  <si>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</si>
  <si>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</si>
  <si>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</si>
  <si>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</si>
  <si>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</si>
  <si>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</si>
  <si>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</si>
  <si>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</si>
  <si>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</si>
  <si>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</si>
  <si>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</si>
  <si>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</si>
  <si>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</si>
  <si>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</si>
  <si>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</si>
  <si>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</si>
  <si>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</si>
  <si>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</si>
  <si>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</si>
  <si>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</si>
  <si>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</si>
  <si>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</si>
  <si>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</si>
  <si>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</si>
  <si>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</si>
  <si>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</si>
  <si>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</si>
  <si>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</si>
  <si>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</si>
  <si>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</si>
  <si>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</si>
  <si>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</si>
  <si>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</si>
  <si>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</si>
  <si>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</si>
  <si>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</si>
  <si>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</si>
  <si>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</si>
  <si>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</si>
  <si>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</si>
  <si>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</si>
  <si>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</si>
  <si>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</si>
  <si>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</si>
  <si>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</si>
  <si>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</si>
  <si>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</si>
  <si>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</si>
  <si>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</si>
  <si>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</si>
  <si>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</si>
  <si>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</si>
  <si>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</si>
  <si>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</si>
  <si>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</si>
  <si>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</si>
  <si>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</si>
  <si>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</si>
  <si>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</si>
  <si>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</si>
  <si>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</si>
  <si>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</si>
  <si>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</si>
  <si>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</si>
  <si>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</si>
  <si>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</si>
  <si>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</si>
  <si>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</si>
  <si>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</si>
  <si>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</si>
  <si>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</si>
  <si>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</si>
  <si>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</si>
  <si>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</si>
  <si>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</si>
  <si>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</si>
  <si>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</si>
  <si>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</si>
  <si>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</si>
  <si>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</si>
  <si>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</si>
  <si>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</si>
  <si>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</si>
  <si>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</si>
  <si>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</si>
  <si>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</si>
  <si>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</si>
  <si>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</si>
  <si>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</si>
  <si>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</si>
  <si>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</si>
  <si>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</si>
  <si>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</si>
  <si>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</si>
  <si>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</si>
  <si>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</si>
  <si>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</si>
  <si>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</si>
  <si>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</si>
  <si>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</si>
  <si>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</si>
  <si>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</si>
  <si>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</si>
  <si>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</si>
  <si>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</si>
  <si>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</si>
  <si>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</si>
  <si>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</si>
  <si>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</si>
  <si>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</si>
  <si>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</si>
  <si>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</si>
  <si>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</si>
  <si>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</si>
  <si>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</si>
  <si>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</si>
  <si>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</si>
  <si>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</si>
  <si>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</si>
  <si>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</si>
  <si>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</si>
  <si>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</si>
  <si>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</si>
  <si>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</si>
  <si>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</si>
  <si>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</si>
  <si>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</si>
  <si>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</si>
  <si>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</si>
  <si>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</si>
  <si>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</si>
  <si>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</si>
  <si>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</si>
  <si>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</si>
  <si>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</si>
  <si>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</si>
  <si>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</si>
  <si>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</si>
  <si>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</si>
  <si>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</si>
  <si>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</si>
  <si>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</si>
  <si>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</si>
  <si>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</si>
  <si>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</si>
  <si>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</si>
  <si>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</si>
  <si>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</si>
  <si>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</si>
  <si>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</si>
  <si>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</si>
  <si>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</si>
  <si>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</si>
  <si>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</si>
  <si>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</si>
  <si>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</si>
  <si>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</si>
  <si>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</si>
  <si>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</si>
  <si>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</si>
  <si>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</si>
  <si>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</si>
  <si>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</si>
  <si>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</si>
  <si>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</si>
  <si>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</si>
  <si>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</si>
  <si>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</si>
  <si>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</si>
  <si>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</si>
  <si>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</si>
  <si>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</si>
  <si>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</si>
  <si>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</si>
  <si>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</si>
  <si>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</si>
  <si>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</si>
  <si>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</si>
  <si>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</si>
  <si>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</si>
  <si>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</si>
  <si>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</si>
  <si>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</si>
  <si>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</si>
  <si>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</si>
  <si>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</si>
  <si>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</si>
  <si>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</si>
  <si>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</si>
  <si>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</si>
  <si>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</si>
  <si>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</si>
  <si>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</si>
  <si>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</si>
  <si>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</si>
  <si>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</si>
  <si>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</si>
  <si>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</si>
  <si>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</si>
  <si>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</si>
  <si>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</si>
  <si>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</si>
  <si>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</si>
  <si>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</si>
  <si>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</si>
  <si>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</si>
  <si>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</si>
  <si>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</si>
  <si>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</si>
  <si>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</si>
  <si>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</si>
  <si>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</si>
  <si>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</si>
  <si>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</si>
  <si>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</si>
  <si>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</si>
  <si>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</si>
  <si>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</si>
  <si>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</si>
  <si>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</si>
  <si>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</si>
  <si>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</si>
  <si>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</si>
  <si>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</si>
  <si>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</si>
  <si>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</si>
  <si>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</si>
  <si>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</si>
  <si>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</si>
  <si>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</si>
  <si>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</si>
  <si>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</si>
  <si>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</si>
  <si>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</si>
  <si>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</si>
  <si>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</si>
  <si>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</si>
  <si>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</si>
  <si>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</si>
  <si>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</si>
  <si>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</si>
  <si>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</si>
  <si>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</si>
  <si>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</si>
  <si>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</si>
  <si>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</si>
  <si>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</si>
  <si>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</si>
  <si>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</si>
  <si>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</si>
  <si>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</si>
  <si>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</si>
  <si>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</si>
  <si>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</si>
  <si>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</si>
  <si>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</si>
  <si>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</si>
  <si>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</si>
  <si>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</si>
  <si>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</si>
  <si>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</si>
  <si>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</si>
  <si>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</si>
  <si>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</si>
  <si>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</si>
  <si>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</si>
  <si>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</si>
  <si>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</si>
  <si>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</si>
  <si>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</si>
  <si>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</si>
  <si>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</si>
  <si>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</si>
  <si>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</si>
  <si>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</si>
  <si>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</si>
  <si>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</si>
  <si>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</si>
  <si>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</si>
  <si>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</si>
  <si>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</si>
  <si>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</si>
  <si>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</si>
  <si>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</si>
  <si>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</si>
  <si>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</si>
  <si>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</si>
  <si>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</si>
  <si>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</si>
  <si>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</si>
  <si>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</si>
  <si>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</si>
  <si>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</si>
  <si>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</si>
  <si>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</si>
  <si>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</si>
  <si>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</si>
  <si>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</si>
  <si>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</si>
  <si>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</si>
  <si>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</si>
  <si>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</si>
  <si>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</si>
  <si>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</si>
  <si>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</si>
  <si>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</si>
  <si>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</si>
  <si>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</si>
  <si>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</si>
  <si>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</si>
  <si>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</si>
  <si>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</si>
  <si>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</si>
  <si>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</si>
  <si>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</si>
  <si>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</si>
  <si>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</si>
  <si>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</si>
  <si>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</si>
  <si>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</si>
  <si>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</si>
  <si>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</si>
  <si>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</si>
  <si>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</si>
  <si>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</si>
  <si>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</si>
  <si>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</si>
  <si>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</si>
  <si>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</si>
  <si>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</si>
  <si>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</si>
  <si>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</si>
  <si>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</si>
  <si>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</si>
  <si>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</si>
  <si>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</si>
  <si>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</si>
  <si>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</si>
  <si>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</si>
  <si>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</si>
  <si>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</si>
  <si>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</si>
  <si>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</si>
  <si>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</si>
  <si>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</si>
  <si>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</si>
  <si>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</si>
  <si>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</si>
  <si>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</si>
  <si>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</si>
  <si>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</si>
  <si>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</si>
  <si>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</si>
  <si>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</si>
  <si>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</si>
  <si>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</si>
  <si>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</si>
  <si>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</si>
  <si>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</si>
  <si>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</si>
  <si>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</si>
  <si>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</si>
  <si>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</si>
  <si>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</si>
  <si>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</si>
  <si>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</si>
  <si>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</si>
  <si>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</si>
  <si>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</si>
  <si>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</si>
  <si>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</si>
  <si>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</si>
  <si>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</si>
  <si>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</si>
  <si>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</si>
  <si>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</si>
  <si>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</si>
  <si>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</si>
  <si>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</si>
  <si>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</si>
  <si>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</si>
  <si>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</si>
  <si>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</si>
  <si>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</si>
  <si>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</si>
  <si>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</si>
  <si>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</si>
  <si>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</si>
  <si>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</si>
  <si>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</si>
  <si>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</si>
  <si>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</si>
  <si>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</si>
  <si>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</si>
  <si>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</si>
  <si>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</si>
  <si>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</si>
  <si>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</si>
  <si>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</si>
  <si>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</si>
  <si>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</si>
  <si>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</si>
  <si>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</si>
  <si>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</si>
  <si>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</si>
  <si>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</si>
  <si>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</si>
  <si>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</si>
  <si>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</si>
  <si>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</si>
  <si>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</si>
  <si>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</si>
  <si>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</si>
  <si>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</si>
  <si>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</si>
  <si>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</si>
  <si>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</si>
  <si>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</si>
  <si>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</si>
  <si>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</si>
  <si>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</si>
  <si>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</si>
  <si>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</si>
  <si>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</si>
  <si>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</si>
  <si>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</si>
  <si>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</si>
  <si>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</si>
  <si>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</si>
  <si>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</si>
  <si>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</si>
  <si>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</si>
  <si>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</si>
  <si>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</si>
  <si>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</si>
  <si>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</si>
  <si>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</si>
  <si>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</si>
  <si>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</si>
  <si>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</si>
  <si>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</si>
  <si>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</si>
  <si>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</si>
  <si>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</si>
  <si>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</si>
  <si>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</si>
  <si>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</si>
  <si>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</si>
  <si>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</si>
  <si>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</si>
  <si>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</si>
  <si>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</si>
  <si>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</si>
  <si>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</si>
  <si>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</si>
  <si>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</si>
  <si>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</si>
  <si>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</si>
  <si>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</si>
  <si>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</si>
  <si>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</si>
  <si>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</si>
  <si>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</si>
  <si>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</si>
  <si>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</si>
  <si>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</si>
  <si>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</si>
  <si>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</si>
  <si>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</si>
  <si>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</si>
  <si>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</si>
  <si>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</si>
  <si>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</si>
  <si>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</si>
  <si>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</si>
  <si>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</si>
  <si>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</si>
  <si>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</si>
  <si>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</si>
  <si>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</si>
  <si>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</si>
  <si>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</si>
  <si>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</si>
  <si>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</si>
  <si>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</si>
  <si>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</si>
  <si>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</si>
  <si>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</si>
  <si>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</si>
  <si>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</si>
  <si>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</si>
  <si>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</si>
  <si>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</si>
  <si>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</si>
  <si>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</si>
  <si>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</si>
  <si>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</si>
  <si>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</si>
  <si>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</si>
  <si>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</si>
  <si>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</si>
  <si>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</si>
  <si>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</si>
  <si>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</si>
  <si>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</si>
  <si>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</si>
  <si>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</si>
  <si>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</si>
  <si>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</si>
  <si>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</si>
  <si>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</si>
  <si>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</si>
  <si>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</si>
  <si>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</si>
  <si>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</si>
  <si>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</si>
  <si>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</si>
  <si>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</si>
  <si>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</si>
  <si>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</si>
  <si>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</si>
  <si>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</si>
  <si>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</si>
  <si>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</si>
  <si>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</si>
  <si>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</si>
  <si>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</si>
  <si>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</si>
  <si>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</si>
  <si>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</si>
  <si>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</si>
  <si>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</si>
  <si>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</si>
  <si>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</si>
  <si>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</si>
  <si>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</si>
  <si>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</si>
  <si>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</si>
  <si>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</si>
  <si>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</si>
  <si>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</si>
  <si>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</si>
  <si>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</si>
  <si>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</si>
  <si>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</si>
  <si>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</si>
  <si>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</si>
  <si>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</si>
  <si>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</si>
  <si>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</si>
  <si>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</si>
  <si>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</si>
  <si>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</si>
  <si>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</si>
  <si>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</si>
  <si>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</si>
  <si>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</si>
  <si>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</si>
  <si>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</si>
  <si>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</si>
  <si>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</si>
  <si>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</si>
  <si>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</si>
  <si>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</si>
  <si>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</si>
  <si>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</si>
  <si>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</si>
  <si>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</si>
  <si>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</si>
  <si>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</si>
  <si>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</si>
  <si>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</si>
  <si>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</si>
  <si>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</si>
  <si>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</si>
  <si>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</si>
  <si>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</si>
  <si>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</si>
  <si>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</si>
  <si>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</si>
  <si>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</si>
  <si>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</si>
  <si>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</si>
  <si>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</si>
  <si>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</si>
  <si>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</si>
  <si>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</si>
  <si>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</si>
  <si>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</si>
  <si>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</si>
  <si>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</si>
  <si>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</si>
  <si>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</si>
  <si>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</si>
  <si>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</si>
  <si>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</si>
  <si>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</si>
  <si>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</si>
  <si>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</si>
  <si>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</si>
  <si>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</si>
  <si>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</si>
  <si>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</si>
  <si>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</si>
  <si>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</si>
  <si>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</si>
  <si>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</si>
  <si>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</si>
  <si>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</si>
  <si>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</si>
  <si>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</si>
  <si>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</si>
  <si>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</si>
  <si>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</si>
  <si>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</si>
  <si>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</si>
  <si>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</si>
  <si>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</si>
  <si>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</si>
  <si>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</si>
  <si>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</si>
  <si>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</si>
  <si>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</si>
  <si>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</si>
  <si>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</si>
  <si>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</si>
  <si>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</si>
  <si>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</si>
  <si>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</si>
  <si>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</si>
  <si>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</si>
  <si>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</si>
  <si>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</si>
  <si>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</si>
  <si>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</si>
  <si>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</si>
  <si>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</si>
  <si>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</si>
  <si>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</si>
  <si>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</si>
  <si>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</si>
  <si>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</si>
  <si>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</si>
  <si>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</si>
  <si>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</si>
  <si>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</si>
  <si>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</si>
  <si>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</si>
  <si>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</si>
  <si>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</si>
  <si>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</si>
  <si>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</si>
  <si>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</si>
  <si>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</si>
  <si>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</si>
  <si>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</si>
  <si>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</si>
  <si>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</si>
  <si>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</si>
  <si>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</si>
  <si>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</si>
  <si>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</si>
  <si>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</si>
  <si>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</si>
  <si>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</si>
  <si>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</si>
  <si>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</si>
  <si>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</si>
  <si>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</si>
  <si>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</si>
  <si>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</si>
  <si>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</si>
  <si>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</si>
  <si>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</si>
  <si>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</si>
  <si>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</si>
  <si>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</si>
  <si>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</si>
  <si>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</si>
  <si>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</si>
  <si>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</si>
  <si>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</si>
  <si>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</si>
  <si>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</si>
  <si>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</si>
  <si>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</si>
  <si>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</si>
  <si>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</si>
  <si>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</si>
  <si>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</si>
  <si>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</si>
  <si>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</si>
  <si>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</si>
  <si>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</si>
  <si>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</si>
  <si>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</si>
  <si>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</si>
  <si>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</si>
  <si>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</si>
  <si>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</si>
  <si>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</si>
  <si>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</si>
  <si>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</si>
  <si>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</si>
  <si>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</si>
  <si>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</si>
  <si>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</si>
  <si>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</si>
  <si>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</si>
  <si>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</si>
  <si>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</si>
  <si>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</si>
  <si>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</si>
  <si>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</si>
  <si>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</si>
  <si>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</si>
  <si>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</si>
  <si>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</si>
  <si>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</si>
  <si>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</si>
  <si>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</si>
  <si>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</si>
  <si>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</si>
  <si>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</si>
  <si>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</si>
  <si>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</si>
  <si>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</si>
  <si>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</si>
  <si>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</si>
  <si>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</si>
  <si>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</si>
  <si>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</si>
  <si>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</si>
  <si>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</si>
  <si>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</si>
  <si>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</si>
  <si>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</si>
  <si>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</si>
  <si>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</si>
  <si>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</si>
  <si>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</si>
  <si>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</si>
  <si>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</si>
  <si>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</si>
  <si>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</si>
  <si>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</si>
  <si>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</si>
  <si>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</si>
  <si>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</si>
  <si>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</si>
  <si>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</si>
  <si>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</si>
  <si>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</si>
  <si>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</si>
  <si>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</si>
  <si>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</si>
  <si>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</si>
  <si>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</si>
  <si>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</si>
  <si>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</si>
  <si>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</si>
  <si>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</si>
  <si>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</si>
  <si>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</si>
  <si>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</si>
  <si>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</si>
  <si>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</si>
  <si>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</si>
  <si>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</si>
  <si>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</si>
  <si>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</si>
  <si>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</si>
  <si>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</si>
  <si>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</si>
  <si>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</si>
  <si>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</si>
  <si>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</si>
  <si>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</si>
  <si>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</si>
  <si>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</si>
  <si>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</si>
  <si>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</si>
  <si>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</si>
  <si>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</si>
  <si>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</si>
  <si>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</si>
  <si>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</si>
  <si>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</si>
  <si>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</si>
  <si>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</si>
  <si>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</si>
  <si>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</si>
  <si>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</si>
  <si>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</si>
  <si>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</si>
  <si>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</si>
  <si>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</si>
  <si>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</si>
  <si>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</si>
  <si>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</si>
  <si>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</si>
  <si>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</si>
  <si>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</si>
  <si>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</si>
  <si>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</si>
  <si>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</si>
  <si>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</si>
  <si>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</si>
  <si>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</si>
  <si>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</si>
  <si>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</si>
  <si>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</si>
  <si>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</si>
  <si>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</si>
  <si>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</si>
  <si>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</si>
  <si>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</si>
  <si>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</si>
  <si>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</si>
  <si>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</si>
  <si>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</si>
  <si>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</si>
  <si>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</si>
  <si>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</si>
  <si>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</si>
  <si>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</si>
  <si>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</si>
  <si>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</si>
  <si>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</si>
  <si>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</si>
  <si>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</si>
  <si>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</si>
  <si>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</si>
  <si>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</si>
  <si>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</si>
  <si>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</si>
  <si>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</si>
  <si>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</si>
  <si>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</si>
  <si>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</si>
  <si>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</si>
  <si>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</si>
  <si>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</si>
  <si>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</si>
  <si>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</si>
  <si>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</si>
  <si>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</si>
  <si>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</si>
  <si>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</si>
  <si>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</si>
  <si>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</si>
  <si>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</si>
  <si>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</si>
  <si>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</si>
  <si>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</si>
  <si>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</si>
  <si>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</si>
  <si>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</si>
  <si>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</si>
  <si>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</si>
  <si>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</si>
  <si>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</si>
  <si>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</si>
  <si>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</si>
  <si>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</si>
  <si>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</si>
  <si>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</si>
  <si>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</si>
  <si>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</si>
  <si>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</si>
  <si>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</si>
  <si>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</si>
  <si>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</si>
  <si>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</si>
  <si>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</si>
  <si>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</si>
  <si>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</si>
  <si>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</si>
  <si>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</si>
  <si>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</si>
  <si>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</si>
  <si>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</si>
  <si>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</si>
  <si>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</si>
  <si>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</si>
  <si>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</si>
  <si>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</si>
  <si>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</si>
  <si>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</si>
  <si>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</si>
  <si>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</si>
  <si>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</si>
  <si>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</si>
  <si>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</si>
  <si>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</si>
  <si>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</si>
  <si>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</si>
  <si>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</si>
  <si>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</si>
  <si>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</si>
  <si>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</si>
  <si>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</si>
  <si>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</si>
  <si>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</si>
  <si>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</si>
  <si>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</si>
  <si>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</si>
  <si>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</si>
  <si>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</si>
  <si>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</si>
  <si>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</si>
  <si>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</si>
  <si>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</si>
  <si>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</si>
  <si>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</si>
  <si>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</si>
  <si>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</si>
  <si>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</si>
  <si>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</si>
  <si>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</si>
  <si>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</si>
  <si>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</si>
  <si>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</si>
  <si>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</si>
  <si>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</si>
  <si>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</si>
  <si>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</si>
  <si>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</si>
  <si>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</si>
  <si>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</si>
  <si>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</si>
  <si>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</si>
  <si>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</si>
  <si>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</si>
  <si>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</si>
  <si>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</si>
  <si>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</si>
  <si>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</si>
  <si>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</si>
  <si>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</si>
  <si>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</si>
  <si>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</si>
  <si>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</si>
  <si>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</si>
  <si>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</si>
  <si>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</si>
  <si>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</si>
  <si>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</si>
  <si>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</si>
  <si>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</si>
  <si>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</si>
  <si>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</si>
  <si>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</si>
  <si>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</si>
  <si>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</si>
  <si>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</si>
  <si>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</si>
  <si>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</si>
  <si>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</si>
  <si>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</si>
  <si>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</si>
  <si>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</si>
  <si>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</si>
  <si>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</si>
  <si>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</si>
  <si>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</si>
  <si>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</si>
  <si>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</si>
  <si>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</si>
  <si>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</si>
  <si>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</si>
  <si>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</si>
  <si>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</si>
  <si>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</si>
  <si>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</si>
  <si>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</si>
  <si>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</si>
  <si>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</si>
  <si>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</si>
  <si>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</si>
  <si>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</si>
  <si>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</si>
  <si>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</si>
  <si>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</si>
  <si>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</si>
  <si>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</si>
  <si>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</si>
  <si>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</si>
  <si>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</si>
  <si>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</si>
  <si>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</si>
  <si>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</si>
  <si>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</si>
  <si>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</si>
  <si>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</si>
  <si>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</si>
  <si>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</si>
  <si>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</si>
  <si>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</si>
  <si>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</si>
  <si>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</si>
  <si>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</si>
  <si>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</si>
  <si>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</si>
  <si>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</si>
  <si>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</si>
  <si>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</si>
  <si>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</si>
  <si>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</si>
  <si>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</si>
  <si>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</si>
  <si>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</si>
  <si>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</si>
  <si>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</si>
  <si>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</si>
  <si>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</si>
  <si>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</si>
  <si>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</si>
  <si>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</si>
  <si>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</si>
  <si>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</si>
  <si>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</si>
  <si>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</si>
  <si>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</si>
  <si>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</si>
  <si>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</si>
  <si>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</si>
  <si>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</si>
  <si>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</si>
  <si>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</si>
  <si>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</si>
  <si>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</si>
  <si>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</si>
  <si>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</si>
  <si>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</si>
  <si>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</si>
  <si>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</si>
  <si>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</si>
  <si>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</si>
  <si>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</si>
  <si>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</si>
  <si>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</si>
  <si>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</si>
  <si>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</si>
  <si>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</si>
  <si>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</si>
  <si>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</si>
  <si>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</si>
  <si>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</si>
  <si>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</si>
  <si>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</si>
  <si>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</si>
  <si>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</si>
  <si>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</si>
  <si>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</si>
  <si>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</si>
  <si>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</si>
  <si>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</si>
  <si>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</si>
  <si>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</si>
  <si>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</si>
  <si>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</si>
  <si>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</si>
  <si>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</si>
  <si>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</si>
  <si>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</si>
  <si>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</si>
  <si>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</si>
  <si>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</si>
  <si>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</si>
  <si>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</si>
  <si>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</si>
  <si>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</si>
  <si>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</si>
  <si>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</si>
  <si>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</si>
  <si>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</si>
  <si>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</si>
  <si>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</si>
  <si>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</si>
  <si>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</si>
  <si>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</si>
  <si>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</si>
  <si>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</si>
  <si>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</si>
  <si>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</si>
  <si>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</si>
  <si>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</si>
  <si>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</si>
  <si>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</si>
  <si>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</si>
  <si>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</si>
  <si>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</si>
  <si>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</si>
  <si>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</si>
  <si>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</si>
  <si>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</si>
  <si>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</si>
  <si>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</si>
  <si>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</si>
  <si>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</si>
  <si>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</si>
  <si>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</si>
  <si>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</si>
  <si>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</si>
  <si>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</si>
  <si>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</si>
  <si>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</si>
  <si>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</si>
  <si>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</si>
  <si>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</si>
  <si>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</si>
  <si>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</si>
  <si>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</si>
  <si>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</si>
  <si>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</si>
  <si>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</si>
  <si>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</si>
  <si>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</si>
  <si>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</si>
  <si>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</si>
  <si>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</si>
  <si>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</si>
  <si>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</si>
  <si>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</si>
  <si>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</si>
  <si>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</si>
  <si>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</si>
  <si>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</si>
  <si>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</si>
  <si>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</si>
  <si>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</si>
  <si>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</si>
  <si>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</si>
  <si>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</si>
  <si>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</si>
  <si>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</si>
  <si>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</si>
  <si>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</si>
  <si>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</si>
  <si>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</si>
  <si>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</si>
  <si>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</si>
  <si>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</si>
  <si>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</si>
  <si>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</si>
  <si>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</si>
  <si>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</si>
  <si>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</si>
  <si>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</si>
  <si>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</si>
  <si>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</si>
  <si>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</si>
  <si>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</si>
  <si>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</si>
  <si>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</si>
  <si>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</si>
  <si>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</si>
  <si>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</si>
  <si>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</si>
  <si>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</si>
  <si>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</si>
  <si>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</si>
  <si>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</si>
  <si>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</si>
  <si>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</si>
  <si>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</si>
  <si>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</si>
  <si>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</si>
  <si>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</si>
  <si>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</si>
  <si>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</si>
  <si>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</si>
  <si>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</si>
  <si>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</si>
  <si>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</si>
  <si>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</si>
  <si>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</si>
  <si>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</si>
  <si>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</si>
  <si>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</si>
  <si>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</si>
  <si>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</si>
  <si>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</si>
  <si>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</si>
  <si>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</si>
  <si>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</si>
  <si>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</si>
  <si>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</si>
  <si>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</si>
  <si>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</si>
  <si>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</si>
  <si>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</si>
  <si>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</si>
  <si>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</si>
  <si>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</si>
  <si>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</si>
  <si>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</si>
  <si>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</si>
  <si>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</si>
  <si>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</si>
  <si>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</si>
  <si>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</si>
  <si>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</si>
  <si>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</si>
  <si>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</si>
  <si>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</si>
  <si>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</si>
  <si>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</si>
  <si>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</si>
  <si>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</si>
  <si>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</si>
  <si>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</si>
  <si>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</si>
  <si>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</si>
  <si>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</si>
  <si>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</si>
  <si>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</si>
  <si>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</si>
  <si>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</si>
  <si>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</si>
  <si>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</si>
  <si>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</si>
  <si>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</si>
  <si>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</si>
  <si>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</si>
  <si>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</si>
  <si>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</si>
  <si>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</si>
  <si>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</si>
  <si>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</si>
  <si>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</si>
  <si>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</si>
  <si>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</si>
  <si>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</si>
  <si>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</si>
  <si>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</si>
  <si>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</si>
  <si>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</si>
  <si>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</si>
  <si>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</si>
  <si>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</si>
  <si>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</si>
  <si>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</si>
  <si>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</si>
  <si>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</si>
  <si>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</si>
  <si>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</si>
  <si>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</si>
  <si>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</si>
  <si>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</si>
  <si>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</si>
  <si>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</si>
  <si>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</si>
  <si>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</si>
  <si>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</si>
  <si>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</si>
  <si>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</si>
  <si>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</si>
  <si>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</si>
  <si>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</si>
  <si>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</si>
  <si>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</si>
  <si>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</si>
  <si>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</si>
  <si>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</si>
  <si>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</si>
  <si>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</si>
  <si>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</si>
  <si>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</si>
  <si>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</si>
  <si>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</si>
  <si>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</si>
  <si>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</si>
  <si>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</si>
  <si>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</si>
  <si>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</si>
  <si>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</si>
  <si>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</si>
  <si>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</si>
  <si>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</si>
  <si>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</si>
  <si>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</si>
  <si>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</si>
  <si>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</si>
  <si>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</si>
  <si>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</si>
  <si>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</si>
  <si>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</si>
  <si>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</si>
  <si>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</si>
  <si>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</si>
  <si>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</si>
  <si>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</si>
  <si>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</si>
  <si>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</si>
  <si>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</si>
  <si>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</si>
  <si>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</si>
  <si>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</si>
  <si>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</si>
  <si>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</si>
  <si>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</si>
  <si>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</si>
  <si>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</si>
  <si>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</si>
  <si>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</si>
  <si>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</si>
  <si>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</si>
  <si>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</si>
  <si>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</si>
  <si>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</si>
  <si>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</si>
  <si>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</si>
  <si>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</si>
  <si>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</si>
  <si>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</si>
  <si>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</si>
  <si>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</si>
  <si>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</si>
  <si>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</si>
  <si>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</si>
  <si>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</si>
  <si>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</si>
  <si>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</si>
  <si>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</si>
  <si>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</si>
  <si>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</si>
  <si>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</si>
  <si>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</si>
  <si>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</si>
  <si>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</si>
  <si>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</si>
  <si>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</si>
  <si>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</si>
  <si>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</si>
  <si>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</si>
  <si>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</si>
  <si>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</si>
  <si>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</si>
  <si>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</si>
  <si>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</si>
  <si>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</si>
  <si>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</si>
  <si>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</si>
  <si>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</si>
  <si>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</si>
  <si>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</si>
  <si>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</si>
  <si>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</si>
  <si>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</si>
  <si>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</si>
  <si>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</si>
  <si>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</si>
  <si>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</si>
  <si>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</si>
  <si>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</si>
  <si>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</si>
  <si>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</si>
  <si>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</si>
  <si>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</si>
  <si>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</si>
  <si>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</si>
  <si>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</si>
  <si>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</si>
  <si>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</si>
  <si>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</si>
  <si>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</si>
  <si>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</si>
  <si>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</si>
  <si>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</si>
  <si>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</si>
  <si>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</si>
  <si>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</si>
  <si>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</si>
  <si>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</si>
  <si>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</si>
  <si>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</si>
  <si>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</si>
  <si>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走幅跳</t>
    <rPh sb="0" eb="1">
      <t>ハシ</t>
    </rPh>
    <rPh sb="1" eb="3">
      <t>ハバト</t>
    </rPh>
    <phoneticPr fontId="3"/>
  </si>
  <si>
    <t>棒高跳</t>
    <rPh sb="0" eb="3">
      <t>ボウタカト</t>
    </rPh>
    <phoneticPr fontId="3"/>
  </si>
  <si>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</si>
  <si>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</si>
  <si>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</si>
  <si>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</si>
  <si>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</si>
  <si>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</si>
  <si>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</si>
  <si>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</si>
  <si>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</si>
  <si>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</si>
  <si>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</si>
  <si>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</si>
  <si>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</si>
  <si>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</si>
  <si>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</si>
  <si>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</si>
  <si>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</si>
  <si>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</si>
  <si>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</si>
  <si>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</si>
  <si>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</si>
  <si>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</si>
  <si>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</si>
  <si>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</si>
  <si>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</si>
  <si>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</si>
  <si>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</si>
  <si>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</si>
  <si>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</si>
  <si>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</si>
  <si>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</si>
  <si>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</si>
  <si>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</si>
  <si>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</si>
  <si>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</si>
  <si>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</si>
  <si>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</si>
  <si>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</si>
  <si>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</si>
  <si>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</si>
  <si>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</si>
  <si>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</si>
  <si>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</si>
  <si>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</si>
  <si>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</si>
  <si>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</si>
  <si>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</si>
  <si>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</si>
  <si>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</si>
  <si>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</si>
  <si>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</si>
  <si>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</si>
  <si>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</si>
  <si>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</si>
  <si>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</si>
  <si>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</si>
  <si>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</si>
  <si>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</si>
  <si>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</si>
  <si>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</si>
  <si>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</si>
  <si>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</si>
  <si>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</si>
  <si>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</si>
  <si>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</si>
  <si>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</si>
  <si>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</si>
  <si>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</si>
  <si>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</si>
  <si>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</si>
  <si>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</si>
  <si>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</si>
  <si>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</si>
  <si>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</si>
  <si>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</si>
  <si>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</si>
  <si>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</si>
  <si>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</si>
  <si>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</si>
  <si>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</si>
  <si>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</si>
  <si>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</si>
  <si>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</si>
  <si>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</si>
  <si>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</si>
  <si>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</si>
  <si>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</si>
  <si>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</si>
  <si>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</si>
  <si>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</si>
  <si>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</si>
  <si>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</si>
  <si>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</si>
  <si>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</si>
  <si>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</si>
  <si>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</si>
  <si>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</si>
  <si>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</si>
  <si>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</si>
  <si>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</si>
  <si>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</si>
  <si>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</si>
  <si>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</si>
  <si>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</si>
  <si>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</si>
  <si>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</si>
  <si>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</si>
  <si>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</si>
  <si>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</si>
  <si>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</si>
  <si>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</si>
  <si>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</si>
  <si>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</si>
  <si>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</si>
  <si>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</si>
  <si>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</si>
  <si>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</si>
  <si>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</si>
  <si>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</si>
  <si>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</si>
  <si>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</si>
  <si>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</si>
  <si>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</si>
  <si>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</si>
  <si>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</si>
  <si>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</si>
  <si>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</si>
  <si>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</si>
  <si>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</si>
  <si>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</si>
  <si>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</si>
  <si>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</si>
  <si>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</si>
  <si>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</si>
  <si>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</si>
  <si>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</si>
  <si>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</si>
  <si>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</si>
  <si>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</si>
  <si>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</si>
  <si>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</si>
  <si>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</si>
  <si>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</si>
  <si>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</si>
  <si>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</si>
  <si>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</si>
  <si>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</si>
  <si>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</si>
  <si>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</si>
  <si>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</si>
  <si>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</si>
  <si>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</si>
  <si>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</si>
  <si>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</si>
  <si>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</si>
  <si>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</si>
  <si>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</si>
  <si>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</si>
  <si>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</si>
  <si>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</si>
  <si>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</si>
  <si>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</si>
  <si>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</si>
  <si>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</si>
  <si>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</si>
  <si>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</si>
  <si>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</si>
  <si>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</si>
  <si>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</si>
  <si>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</si>
  <si>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</si>
  <si>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</si>
  <si>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</si>
  <si>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</si>
  <si>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</si>
  <si>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if</t>
    <phoneticPr fontId="2"/>
  </si>
  <si>
    <t>〇</t>
    <phoneticPr fontId="2"/>
  </si>
  <si>
    <t>岐阜総合高</t>
    <rPh sb="0" eb="2">
      <t>ギフ</t>
    </rPh>
    <rPh sb="2" eb="4">
      <t>ソウゴウ</t>
    </rPh>
    <rPh sb="4" eb="5">
      <t>ダカ</t>
    </rPh>
    <phoneticPr fontId="2"/>
  </si>
  <si>
    <t>NPO法人リクスパート</t>
  </si>
  <si>
    <t>せきゴールデンアスリート</t>
  </si>
  <si>
    <t>はしまモアT&amp;F Club</t>
  </si>
  <si>
    <t>山県陸上クラブ</t>
  </si>
  <si>
    <t>登録県
(岐阜県以外)</t>
    <rPh sb="0" eb="3">
      <t>トウロクケン</t>
    </rPh>
    <rPh sb="5" eb="8">
      <t>ギフケン</t>
    </rPh>
    <rPh sb="8" eb="10">
      <t>イガイ</t>
    </rPh>
    <phoneticPr fontId="2"/>
  </si>
  <si>
    <t>走高跳</t>
    <rPh sb="0" eb="1">
      <t>ハシ</t>
    </rPh>
    <rPh sb="1" eb="3">
      <t>タカト</t>
    </rPh>
    <phoneticPr fontId="3"/>
  </si>
  <si>
    <t>三段跳</t>
    <rPh sb="0" eb="3">
      <t>サンダント</t>
    </rPh>
    <phoneticPr fontId="3"/>
  </si>
  <si>
    <t>砲丸投(4.000kg)</t>
    <rPh sb="0" eb="3">
      <t>ホウガンナ</t>
    </rPh>
    <phoneticPr fontId="3"/>
  </si>
  <si>
    <t>砲丸投(2.721kg)</t>
    <rPh sb="0" eb="3">
      <t>ホウガンナ</t>
    </rPh>
    <phoneticPr fontId="3"/>
  </si>
  <si>
    <t>やり投(600g)</t>
    <rPh sb="2" eb="3">
      <t>ナ</t>
    </rPh>
    <phoneticPr fontId="3"/>
  </si>
  <si>
    <t>100mH(0.762)</t>
  </si>
  <si>
    <t>砲丸投(7.260kg)</t>
    <rPh sb="0" eb="3">
      <t>ホウガンナ</t>
    </rPh>
    <phoneticPr fontId="3"/>
  </si>
  <si>
    <t>砲丸投(5.000kg)</t>
    <rPh sb="0" eb="3">
      <t>ホウガンナ</t>
    </rPh>
    <phoneticPr fontId="3"/>
  </si>
  <si>
    <t>やり投(800g)</t>
    <rPh sb="2" eb="3">
      <t>ナ</t>
    </rPh>
    <phoneticPr fontId="3"/>
  </si>
  <si>
    <t>砲丸投(6.000kg)</t>
    <rPh sb="0" eb="3">
      <t>ホウガンナ</t>
    </rPh>
    <phoneticPr fontId="3"/>
  </si>
  <si>
    <t>110mH'0.914)</t>
  </si>
  <si>
    <t>300m</t>
    <phoneticPr fontId="2"/>
  </si>
  <si>
    <t>300mH</t>
  </si>
  <si>
    <t>300mH</t>
    <phoneticPr fontId="2"/>
  </si>
  <si>
    <t>岐阜陸協秋季陸上競技記録会</t>
    <rPh sb="0" eb="1">
      <t>チマタ</t>
    </rPh>
    <rPh sb="2" eb="4">
      <t>リクキョウ</t>
    </rPh>
    <rPh sb="4" eb="8">
      <t>リクジョウキョウギ</t>
    </rPh>
    <rPh sb="8" eb="10">
      <t>タイカイ</t>
    </rPh>
    <rPh sb="10" eb="13">
      <t>キロクカイ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</si>
  <si>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</si>
  <si>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</si>
  <si>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</si>
  <si>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</si>
  <si>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</si>
  <si>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</si>
  <si>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</si>
  <si>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</si>
  <si>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</si>
  <si>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</si>
  <si>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</si>
  <si>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</si>
  <si>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</si>
  <si>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</si>
  <si>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</si>
  <si>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</si>
  <si>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</si>
  <si>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</si>
  <si>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</si>
  <si>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</si>
  <si>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</si>
  <si>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</si>
  <si>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</si>
  <si>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</si>
  <si>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</si>
  <si>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</si>
  <si>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</si>
  <si>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</si>
  <si>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ファイル名を変更して送付してください。→　○○○1106.xls [○○○=所属略称　1106＝日付（11月6日）</t>
    <phoneticPr fontId="2"/>
  </si>
  <si>
    <t>12年50m</t>
    <rPh sb="2" eb="3">
      <t>ネン</t>
    </rPh>
    <phoneticPr fontId="3"/>
  </si>
  <si>
    <t>3456年100m</t>
    <rPh sb="4" eb="5">
      <t>ネン</t>
    </rPh>
    <phoneticPr fontId="3"/>
  </si>
  <si>
    <t>3456年ｼﾞｬﾍﾞﾘｯｸﾎﾞｰﾙ投</t>
    <rPh sb="4" eb="5">
      <t>ネン</t>
    </rPh>
    <rPh sb="17" eb="18">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</si>
</sst>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9">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77734375" style="81" customWidth="1"/>
    <col min="16" max="16" width="1" style="2" hidden="1" customWidth="1"/>
    <col min="17" max="17" width="5.77734375" style="75" customWidth="1"/>
    <col min="18" max="18" width="10" style="2" hidden="1"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63" t="s">
        <v>2947</v>
      </c>
      <c r="C1" s="163"/>
      <c r="D1" s="163"/>
      <c r="E1" s="163"/>
      <c r="F1" s="163"/>
      <c r="G1" s="163"/>
      <c r="H1" s="163"/>
      <c r="I1" s="163"/>
      <c r="J1" s="163"/>
      <c r="K1" s="163"/>
      <c r="L1" s="163"/>
      <c r="M1" s="163"/>
      <c r="N1" s="163"/>
      <c r="O1" s="163"/>
      <c r="P1" s="163"/>
      <c r="Q1" s="163"/>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5" t="s">
        <v>2493</v>
      </c>
      <c r="K2" s="110">
        <f>K15</f>
        <v>0</v>
      </c>
      <c r="L2" s="109">
        <f>L15</f>
        <v>0</v>
      </c>
      <c r="M2" s="110">
        <f t="shared" si="0"/>
        <v>0</v>
      </c>
      <c r="N2" s="109">
        <f t="shared" si="0"/>
        <v>0</v>
      </c>
      <c r="O2" s="112" t="str">
        <f t="shared" si="0"/>
        <v>登録県</v>
      </c>
      <c r="Q2" s="120" t="s">
        <v>1211</v>
      </c>
      <c r="R2" s="156" t="s">
        <v>2903</v>
      </c>
      <c r="S2" s="172"/>
      <c r="T2" s="173"/>
      <c r="U2" s="173"/>
      <c r="V2" s="173"/>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49"/>
      <c r="G4" s="3"/>
      <c r="H4" s="3"/>
      <c r="I4" s="3" t="s">
        <v>2516</v>
      </c>
      <c r="J4" s="3"/>
      <c r="K4" s="3"/>
      <c r="L4" s="164">
        <f ca="1">TODAY()</f>
        <v>44480</v>
      </c>
      <c r="M4" s="164"/>
      <c r="N4" s="164"/>
      <c r="O4" s="82"/>
      <c r="Q4" s="14"/>
      <c r="R4" s="14"/>
      <c r="S4" s="14"/>
      <c r="U4" s="14"/>
      <c r="V4" s="14"/>
      <c r="W4" s="88"/>
    </row>
    <row r="5" spans="1:76" ht="19.5" customHeight="1" x14ac:dyDescent="0.2">
      <c r="A5" s="12"/>
      <c r="B5" s="79"/>
      <c r="C5" s="79"/>
      <c r="D5" s="175" t="s">
        <v>2918</v>
      </c>
      <c r="E5" s="175"/>
      <c r="F5" s="175"/>
      <c r="G5" s="175"/>
      <c r="H5" s="175"/>
      <c r="I5" s="175"/>
      <c r="J5" s="175"/>
      <c r="K5" s="175"/>
      <c r="L5" s="175"/>
      <c r="M5" s="175"/>
      <c r="N5" s="175"/>
      <c r="O5" s="83"/>
      <c r="Q5" s="14"/>
      <c r="R5" s="14"/>
      <c r="S5" s="14"/>
      <c r="U5" s="14"/>
      <c r="V5" s="14"/>
      <c r="W5" s="94"/>
    </row>
    <row r="6" spans="1:76" ht="19.5" customHeight="1" thickBot="1" x14ac:dyDescent="0.3">
      <c r="A6" s="13"/>
      <c r="F6" s="176" t="s">
        <v>2517</v>
      </c>
      <c r="G6" s="176"/>
      <c r="H6" s="176" t="s">
        <v>2518</v>
      </c>
      <c r="I6" s="176"/>
      <c r="J6" s="146" t="s">
        <v>2519</v>
      </c>
      <c r="K6" s="146" t="s">
        <v>2520</v>
      </c>
      <c r="L6" s="145"/>
      <c r="M6" s="145"/>
      <c r="N6" s="3"/>
      <c r="O6" s="82"/>
      <c r="Q6" s="14"/>
      <c r="R6" s="14"/>
      <c r="S6" s="14"/>
      <c r="U6" s="14"/>
      <c r="V6" s="14"/>
      <c r="W6" s="94"/>
    </row>
    <row r="7" spans="1:76" ht="19.5" customHeight="1" thickBot="1" x14ac:dyDescent="0.25">
      <c r="A7" s="12"/>
      <c r="D7" s="180" t="s">
        <v>1131</v>
      </c>
      <c r="E7" s="181"/>
      <c r="F7" s="182"/>
      <c r="G7" s="183"/>
      <c r="H7" s="177" t="str">
        <f>IF(F7="","",(VLOOKUP(F7,所属!$P$2:$R$466,2,FALSE)))</f>
        <v/>
      </c>
      <c r="I7" s="178"/>
      <c r="J7" s="148" t="str">
        <f>IF(F7="","",(VLOOKUP(F7,所属!$P$2:$R$466,3,FALSE)))</f>
        <v/>
      </c>
      <c r="K7" s="147" t="str">
        <f>IF(大会情報!E3=0,"",大会情報!H3)</f>
        <v/>
      </c>
      <c r="M7" s="184"/>
      <c r="N7" s="184"/>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4" t="s">
        <v>1077</v>
      </c>
      <c r="E9" s="174"/>
      <c r="F9" s="106" t="s">
        <v>1127</v>
      </c>
      <c r="G9" s="106" t="s">
        <v>1128</v>
      </c>
      <c r="H9" s="3"/>
      <c r="I9" s="3"/>
      <c r="J9" s="93" t="s">
        <v>1075</v>
      </c>
      <c r="K9" s="162"/>
      <c r="L9" s="162"/>
      <c r="M9" s="162"/>
      <c r="N9" s="89" t="s">
        <v>125</v>
      </c>
      <c r="O9" s="84"/>
      <c r="Q9" s="14"/>
      <c r="R9" s="14"/>
      <c r="S9" s="14"/>
      <c r="U9" s="14"/>
      <c r="V9" s="14"/>
      <c r="W9" s="94"/>
    </row>
    <row r="10" spans="1:76" ht="18.75" customHeight="1" x14ac:dyDescent="0.2">
      <c r="A10" s="12"/>
      <c r="D10" s="169" t="s">
        <v>1126</v>
      </c>
      <c r="E10" s="169"/>
      <c r="F10" s="170">
        <f>COUNTA(I16:I135)</f>
        <v>0</v>
      </c>
      <c r="G10" s="171"/>
      <c r="H10" s="3"/>
      <c r="I10" s="3"/>
      <c r="J10" s="10" t="s">
        <v>1129</v>
      </c>
      <c r="K10" s="165"/>
      <c r="L10" s="165"/>
      <c r="M10" s="165"/>
      <c r="O10" s="82"/>
      <c r="Q10" s="14"/>
      <c r="R10" s="14"/>
      <c r="S10" s="14"/>
      <c r="U10" s="14"/>
      <c r="V10" s="14"/>
      <c r="W10" s="14"/>
    </row>
    <row r="11" spans="1:76" ht="18.75" customHeight="1" x14ac:dyDescent="0.25">
      <c r="A11" s="12"/>
      <c r="D11" s="169"/>
      <c r="E11" s="169"/>
      <c r="F11" s="150">
        <f>COUNTIFS(AB16:AB24,AD16)</f>
        <v>0</v>
      </c>
      <c r="G11" s="150">
        <f>COUNTIFS(AB25:AB33,AD16)</f>
        <v>0</v>
      </c>
      <c r="H11" s="3"/>
      <c r="I11" s="97"/>
      <c r="J11" s="179" t="s">
        <v>1132</v>
      </c>
      <c r="K11" s="179"/>
      <c r="L11" s="179"/>
      <c r="M11" s="179"/>
      <c r="N11" s="4"/>
      <c r="Q11" s="14"/>
      <c r="R11" s="14"/>
      <c r="S11" s="14"/>
      <c r="U11" s="14"/>
      <c r="V11" s="14"/>
      <c r="W11" s="14"/>
    </row>
    <row r="12" spans="1:76" ht="18.75" customHeight="1" x14ac:dyDescent="0.2">
      <c r="A12" s="12"/>
      <c r="D12" s="168"/>
      <c r="E12" s="168"/>
      <c r="F12" s="152">
        <f>COUNTIFS(AC16:AC24,AD16)</f>
        <v>0</v>
      </c>
      <c r="G12" s="152">
        <f>COUNTIFS(AC25:AC34,AD16)</f>
        <v>0</v>
      </c>
      <c r="H12" s="3"/>
      <c r="I12" s="3"/>
      <c r="J12" s="90" t="s">
        <v>1076</v>
      </c>
      <c r="K12" s="162"/>
      <c r="L12" s="162"/>
      <c r="M12" s="162"/>
      <c r="N12" s="89" t="s">
        <v>125</v>
      </c>
      <c r="Q12" s="14"/>
      <c r="R12" s="14"/>
      <c r="S12" s="14"/>
      <c r="U12" s="14"/>
      <c r="V12" s="14"/>
      <c r="W12" s="14"/>
    </row>
    <row r="13" spans="1:76" ht="18.75" customHeight="1" x14ac:dyDescent="0.2">
      <c r="A13" s="12"/>
      <c r="D13" s="166" t="s">
        <v>1074</v>
      </c>
      <c r="E13" s="166"/>
      <c r="F13" s="167" t="e">
        <f>F10*大会情報!F3</f>
        <v>#N/A</v>
      </c>
      <c r="G13" s="167"/>
      <c r="H13" s="3"/>
      <c r="I13" s="3"/>
      <c r="J13" s="96" t="s">
        <v>1134</v>
      </c>
      <c r="K13" s="165"/>
      <c r="L13" s="165"/>
      <c r="M13" s="165"/>
      <c r="N13" s="5"/>
      <c r="O13" s="85"/>
      <c r="Q13" s="14"/>
      <c r="R13" s="14"/>
      <c r="S13" s="14"/>
      <c r="U13" s="14"/>
      <c r="V13" s="14"/>
      <c r="W13" s="14" t="s">
        <v>2896</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57"/>
      <c r="L15" s="158"/>
      <c r="M15" s="157"/>
      <c r="N15" s="135"/>
      <c r="O15" s="95" t="s">
        <v>1133</v>
      </c>
      <c r="P15" s="3"/>
      <c r="Q15" s="115" t="s">
        <v>1211</v>
      </c>
      <c r="R15" s="156" t="s">
        <v>2903</v>
      </c>
      <c r="S15" s="160"/>
      <c r="T15" s="161"/>
      <c r="U15" s="161"/>
      <c r="V15" s="161"/>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59"/>
      <c r="L16" s="159"/>
      <c r="M16" s="159"/>
      <c r="N16" s="159"/>
      <c r="O16" s="100" t="str">
        <f t="shared" ref="O16" si="1">IF(D16="","","岐阜")</f>
        <v/>
      </c>
      <c r="P16" s="113" t="str">
        <f t="shared" ref="P16:P79" si="2">$K$7</f>
        <v/>
      </c>
      <c r="Q16" s="116" t="str">
        <f t="shared" ref="Q16" si="3">IF(D16="","",$J$7)</f>
        <v/>
      </c>
      <c r="R16" s="155"/>
      <c r="S16" s="14"/>
      <c r="U16" s="14"/>
      <c r="V16" s="14"/>
      <c r="W16" s="14" t="str">
        <f>IF(I16="","",(VLOOKUP(A16,種目!$D$4:$E$93,2,FALSE)))</f>
        <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59"/>
      <c r="L17" s="159"/>
      <c r="M17" s="159"/>
      <c r="N17" s="159"/>
      <c r="O17" s="100" t="str">
        <f>IF(D17="","","岐阜")</f>
        <v/>
      </c>
      <c r="P17" s="113" t="str">
        <f t="shared" si="2"/>
        <v/>
      </c>
      <c r="Q17" s="116" t="str">
        <f t="shared" ref="Q17:Q80" si="5">IF(D17="","",$J$7)</f>
        <v/>
      </c>
      <c r="R17" s="155"/>
      <c r="S17" s="14"/>
      <c r="U17" s="14"/>
      <c r="V17" s="14"/>
      <c r="W17" s="14" t="str">
        <f>IF(I17="","",(VLOOKUP(A17,種目!$D$4:$E$93,2,FALSE)))</f>
        <v/>
      </c>
      <c r="Y17" s="14" t="str">
        <f t="shared" ref="Y17:Y80" si="6">D17&amp;K17</f>
        <v/>
      </c>
      <c r="Z17" s="14" t="str">
        <f t="shared" ref="Z17:Z80" si="7">D17&amp;M17</f>
        <v/>
      </c>
      <c r="AA17" s="74" t="s">
        <v>1629</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59"/>
      <c r="L18" s="159"/>
      <c r="M18" s="159"/>
      <c r="N18" s="159"/>
      <c r="O18" s="100" t="str">
        <f t="shared" ref="O18:O81" si="9">IF(D18="","","岐阜")</f>
        <v/>
      </c>
      <c r="P18" s="113" t="str">
        <f t="shared" si="2"/>
        <v/>
      </c>
      <c r="Q18" s="116" t="str">
        <f t="shared" si="5"/>
        <v/>
      </c>
      <c r="R18" s="155"/>
      <c r="S18" s="14"/>
      <c r="U18" s="14"/>
      <c r="V18" s="14"/>
      <c r="W18" s="14" t="str">
        <f>IF(I18="","",(VLOOKUP(A18,種目!$D$4:$E$93,2,FALSE)))</f>
        <v/>
      </c>
      <c r="Y18" s="14" t="str">
        <f t="shared" si="6"/>
        <v/>
      </c>
      <c r="Z18" s="14" t="str">
        <f t="shared" si="7"/>
        <v/>
      </c>
      <c r="AA18" s="74" t="s">
        <v>1631</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59"/>
      <c r="L19" s="159"/>
      <c r="M19" s="159"/>
      <c r="N19" s="159"/>
      <c r="O19" s="100" t="str">
        <f t="shared" si="9"/>
        <v/>
      </c>
      <c r="P19" s="113" t="str">
        <f t="shared" si="2"/>
        <v/>
      </c>
      <c r="Q19" s="116" t="str">
        <f t="shared" si="5"/>
        <v/>
      </c>
      <c r="R19" s="155"/>
      <c r="S19" s="14"/>
      <c r="U19" s="14"/>
      <c r="V19" s="14"/>
      <c r="W19" s="14" t="str">
        <f>IF(I19="","",(VLOOKUP(A19,種目!$D$4:$E$93,2,FALSE)))</f>
        <v/>
      </c>
      <c r="Y19" s="14" t="str">
        <f t="shared" si="6"/>
        <v/>
      </c>
      <c r="Z19" s="14" t="str">
        <f t="shared" si="7"/>
        <v/>
      </c>
      <c r="AA19" s="74" t="s">
        <v>1632</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59"/>
      <c r="L20" s="159"/>
      <c r="M20" s="159"/>
      <c r="N20" s="159"/>
      <c r="O20" s="100" t="str">
        <f t="shared" si="9"/>
        <v/>
      </c>
      <c r="P20" s="113" t="str">
        <f t="shared" si="2"/>
        <v/>
      </c>
      <c r="Q20" s="116" t="str">
        <f t="shared" si="5"/>
        <v/>
      </c>
      <c r="R20" s="155"/>
      <c r="S20" s="14"/>
      <c r="U20" s="14"/>
      <c r="V20" s="14"/>
      <c r="W20" s="14" t="str">
        <f>IF(I20="","",(VLOOKUP(A20,種目!$D$4:$E$93,2,FALSE)))</f>
        <v/>
      </c>
      <c r="Y20" s="14" t="str">
        <f t="shared" si="6"/>
        <v/>
      </c>
      <c r="Z20" s="14" t="str">
        <f t="shared" si="7"/>
        <v/>
      </c>
      <c r="AA20" s="74" t="s">
        <v>1633</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59"/>
      <c r="L21" s="159"/>
      <c r="M21" s="159"/>
      <c r="N21" s="159"/>
      <c r="O21" s="100" t="str">
        <f t="shared" si="9"/>
        <v/>
      </c>
      <c r="P21" s="113" t="str">
        <f t="shared" si="2"/>
        <v/>
      </c>
      <c r="Q21" s="116" t="str">
        <f t="shared" si="5"/>
        <v/>
      </c>
      <c r="R21" s="155"/>
      <c r="S21" s="14"/>
      <c r="U21" s="14"/>
      <c r="V21" s="14"/>
      <c r="W21" s="14" t="str">
        <f>IF(I21="","",(VLOOKUP(A21,種目!$D$4:$E$93,2,FALSE)))</f>
        <v/>
      </c>
      <c r="Y21" s="14" t="str">
        <f t="shared" si="6"/>
        <v/>
      </c>
      <c r="Z21" s="14" t="str">
        <f t="shared" si="7"/>
        <v/>
      </c>
      <c r="AA21" s="74" t="s">
        <v>1634</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59"/>
      <c r="L22" s="159"/>
      <c r="M22" s="159"/>
      <c r="N22" s="159"/>
      <c r="O22" s="100" t="str">
        <f t="shared" si="9"/>
        <v/>
      </c>
      <c r="P22" s="113" t="str">
        <f t="shared" si="2"/>
        <v/>
      </c>
      <c r="Q22" s="116" t="str">
        <f t="shared" si="5"/>
        <v/>
      </c>
      <c r="R22" s="155"/>
      <c r="S22" s="14"/>
      <c r="U22" s="14"/>
      <c r="V22" s="14"/>
      <c r="W22" s="14" t="str">
        <f>IF(I22="","",(VLOOKUP(A22,種目!$D$4:$E$93,2,FALSE)))</f>
        <v/>
      </c>
      <c r="Y22" s="14" t="str">
        <f t="shared" si="6"/>
        <v/>
      </c>
      <c r="Z22" s="14" t="str">
        <f t="shared" si="7"/>
        <v/>
      </c>
      <c r="AA22" s="74" t="s">
        <v>1635</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59"/>
      <c r="L23" s="159"/>
      <c r="M23" s="159"/>
      <c r="N23" s="159"/>
      <c r="O23" s="100" t="str">
        <f t="shared" si="9"/>
        <v/>
      </c>
      <c r="P23" s="113" t="str">
        <f t="shared" si="2"/>
        <v/>
      </c>
      <c r="Q23" s="116" t="str">
        <f t="shared" si="5"/>
        <v/>
      </c>
      <c r="R23" s="155"/>
      <c r="S23" s="14"/>
      <c r="U23" s="14"/>
      <c r="V23" s="14"/>
      <c r="W23" s="14" t="str">
        <f>IF(I23="","",(VLOOKUP(A23,種目!$D$4:$E$93,2,FALSE)))</f>
        <v/>
      </c>
      <c r="Y23" s="14" t="str">
        <f t="shared" si="6"/>
        <v/>
      </c>
      <c r="Z23" s="14" t="str">
        <f t="shared" si="7"/>
        <v/>
      </c>
      <c r="AA23" s="74" t="s">
        <v>1636</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59"/>
      <c r="L24" s="159"/>
      <c r="M24" s="159"/>
      <c r="N24" s="159"/>
      <c r="O24" s="100" t="str">
        <f t="shared" si="9"/>
        <v/>
      </c>
      <c r="P24" s="113" t="str">
        <f t="shared" si="2"/>
        <v/>
      </c>
      <c r="Q24" s="116" t="str">
        <f t="shared" si="5"/>
        <v/>
      </c>
      <c r="R24" s="155"/>
      <c r="S24" s="14"/>
      <c r="U24" s="14"/>
      <c r="V24" s="14"/>
      <c r="W24" s="14" t="str">
        <f>IF(I24="","",(VLOOKUP(A24,種目!$D$4:$E$93,2,FALSE)))</f>
        <v/>
      </c>
      <c r="Y24" s="14" t="str">
        <f t="shared" si="6"/>
        <v/>
      </c>
      <c r="Z24" s="14" t="str">
        <f t="shared" si="7"/>
        <v/>
      </c>
      <c r="AA24" s="74" t="s">
        <v>1637</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59"/>
      <c r="L25" s="159"/>
      <c r="M25" s="159"/>
      <c r="N25" s="159"/>
      <c r="O25" s="100" t="str">
        <f t="shared" si="9"/>
        <v/>
      </c>
      <c r="P25" s="113" t="str">
        <f t="shared" si="2"/>
        <v/>
      </c>
      <c r="Q25" s="116" t="str">
        <f t="shared" si="5"/>
        <v/>
      </c>
      <c r="R25" s="155"/>
      <c r="S25" s="14"/>
      <c r="U25" s="14"/>
      <c r="V25" s="14"/>
      <c r="W25" s="14" t="str">
        <f>IF(I25="","",(VLOOKUP(A25,種目!$D$4:$E$93,2,FALSE)))</f>
        <v/>
      </c>
      <c r="Y25" s="14" t="str">
        <f t="shared" si="6"/>
        <v/>
      </c>
      <c r="Z25" s="14" t="str">
        <f t="shared" si="7"/>
        <v/>
      </c>
      <c r="AA25" s="74" t="s">
        <v>1638</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59"/>
      <c r="L26" s="159"/>
      <c r="M26" s="159"/>
      <c r="N26" s="159"/>
      <c r="O26" s="100" t="str">
        <f t="shared" si="9"/>
        <v/>
      </c>
      <c r="P26" s="113" t="str">
        <f t="shared" si="2"/>
        <v/>
      </c>
      <c r="Q26" s="116" t="str">
        <f t="shared" si="5"/>
        <v/>
      </c>
      <c r="R26" s="155"/>
      <c r="S26" s="14"/>
      <c r="U26" s="14"/>
      <c r="V26" s="14"/>
      <c r="W26" s="14" t="str">
        <f>IF(I26="","",(VLOOKUP(A26,種目!$D$4:$E$93,2,FALSE)))</f>
        <v/>
      </c>
      <c r="Y26" s="14" t="str">
        <f t="shared" si="6"/>
        <v/>
      </c>
      <c r="Z26" s="14" t="str">
        <f t="shared" si="7"/>
        <v/>
      </c>
      <c r="AA26" s="74" t="s">
        <v>1628</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59"/>
      <c r="L27" s="159"/>
      <c r="M27" s="159"/>
      <c r="N27" s="159"/>
      <c r="O27" s="100" t="str">
        <f t="shared" si="9"/>
        <v/>
      </c>
      <c r="P27" s="113" t="str">
        <f t="shared" si="2"/>
        <v/>
      </c>
      <c r="Q27" s="116" t="str">
        <f t="shared" si="5"/>
        <v/>
      </c>
      <c r="R27" s="155"/>
      <c r="S27" s="14"/>
      <c r="U27" s="14"/>
      <c r="V27" s="14"/>
      <c r="W27" s="14" t="str">
        <f>IF(I27="","",(VLOOKUP(A27,種目!$D$4:$E$93,2,FALSE)))</f>
        <v/>
      </c>
      <c r="Y27" s="14" t="str">
        <f t="shared" si="6"/>
        <v/>
      </c>
      <c r="Z27" s="14" t="str">
        <f t="shared" si="7"/>
        <v/>
      </c>
      <c r="AA27" s="74" t="s">
        <v>1639</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59"/>
      <c r="L28" s="159"/>
      <c r="M28" s="159"/>
      <c r="N28" s="159"/>
      <c r="O28" s="100" t="str">
        <f t="shared" si="9"/>
        <v/>
      </c>
      <c r="P28" s="113" t="str">
        <f t="shared" si="2"/>
        <v/>
      </c>
      <c r="Q28" s="116" t="str">
        <f t="shared" si="5"/>
        <v/>
      </c>
      <c r="R28" s="155"/>
      <c r="S28" s="14"/>
      <c r="U28" s="14"/>
      <c r="V28" s="14"/>
      <c r="W28" s="14" t="str">
        <f>IF(I28="","",(VLOOKUP(A28,種目!$D$4:$E$93,2,FALSE)))</f>
        <v/>
      </c>
      <c r="Y28" s="14" t="str">
        <f t="shared" si="6"/>
        <v/>
      </c>
      <c r="Z28" s="14" t="str">
        <f t="shared" si="7"/>
        <v/>
      </c>
      <c r="AA28" s="74" t="s">
        <v>1640</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59"/>
      <c r="L29" s="159"/>
      <c r="M29" s="159"/>
      <c r="N29" s="159"/>
      <c r="O29" s="100" t="str">
        <f t="shared" si="9"/>
        <v/>
      </c>
      <c r="P29" s="113" t="str">
        <f t="shared" si="2"/>
        <v/>
      </c>
      <c r="Q29" s="116" t="str">
        <f t="shared" si="5"/>
        <v/>
      </c>
      <c r="R29" s="155"/>
      <c r="S29" s="14"/>
      <c r="U29" s="14"/>
      <c r="V29" s="14"/>
      <c r="W29" s="14" t="str">
        <f>IF(I29="","",(VLOOKUP(A29,種目!$D$4:$E$93,2,FALSE)))</f>
        <v/>
      </c>
      <c r="Y29" s="14" t="str">
        <f t="shared" si="6"/>
        <v/>
      </c>
      <c r="Z29" s="14" t="str">
        <f t="shared" si="7"/>
        <v/>
      </c>
      <c r="AA29" s="74" t="s">
        <v>1641</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59"/>
      <c r="L30" s="159"/>
      <c r="M30" s="159"/>
      <c r="N30" s="159"/>
      <c r="O30" s="100" t="str">
        <f t="shared" si="9"/>
        <v/>
      </c>
      <c r="P30" s="113" t="str">
        <f t="shared" si="2"/>
        <v/>
      </c>
      <c r="Q30" s="116" t="str">
        <f t="shared" si="5"/>
        <v/>
      </c>
      <c r="R30" s="155"/>
      <c r="S30" s="14"/>
      <c r="U30" s="14"/>
      <c r="V30" s="14"/>
      <c r="W30" s="14" t="str">
        <f>IF(I30="","",(VLOOKUP(A30,種目!$D$4:$E$93,2,FALSE)))</f>
        <v/>
      </c>
      <c r="Y30" s="14" t="str">
        <f t="shared" si="6"/>
        <v/>
      </c>
      <c r="Z30" s="14" t="str">
        <f t="shared" si="7"/>
        <v/>
      </c>
      <c r="AA30" s="74" t="s">
        <v>1642</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59"/>
      <c r="L31" s="159"/>
      <c r="M31" s="159"/>
      <c r="N31" s="159"/>
      <c r="O31" s="100" t="str">
        <f t="shared" si="9"/>
        <v/>
      </c>
      <c r="P31" s="113" t="str">
        <f t="shared" si="2"/>
        <v/>
      </c>
      <c r="Q31" s="116" t="str">
        <f t="shared" si="5"/>
        <v/>
      </c>
      <c r="R31" s="155"/>
      <c r="S31" s="14"/>
      <c r="U31" s="14"/>
      <c r="V31" s="14"/>
      <c r="W31" s="14" t="str">
        <f>IF(I31="","",(VLOOKUP(A31,種目!$D$4:$E$93,2,FALSE)))</f>
        <v/>
      </c>
      <c r="Y31" s="14" t="str">
        <f t="shared" si="6"/>
        <v/>
      </c>
      <c r="Z31" s="14" t="str">
        <f t="shared" si="7"/>
        <v/>
      </c>
      <c r="AA31" s="74" t="s">
        <v>1643</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59"/>
      <c r="L32" s="159"/>
      <c r="M32" s="159"/>
      <c r="N32" s="159"/>
      <c r="O32" s="100" t="str">
        <f t="shared" si="9"/>
        <v/>
      </c>
      <c r="P32" s="113" t="str">
        <f t="shared" si="2"/>
        <v/>
      </c>
      <c r="Q32" s="116" t="str">
        <f t="shared" si="5"/>
        <v/>
      </c>
      <c r="R32" s="155"/>
      <c r="S32" s="14"/>
      <c r="U32" s="14"/>
      <c r="V32" s="14"/>
      <c r="W32" s="14" t="str">
        <f>IF(I32="","",(VLOOKUP(A32,種目!$D$4:$E$93,2,FALSE)))</f>
        <v/>
      </c>
      <c r="Y32" s="14" t="str">
        <f t="shared" si="6"/>
        <v/>
      </c>
      <c r="Z32" s="14" t="str">
        <f t="shared" si="7"/>
        <v/>
      </c>
      <c r="AA32" s="74" t="s">
        <v>1644</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59"/>
      <c r="L33" s="159"/>
      <c r="M33" s="159"/>
      <c r="N33" s="159"/>
      <c r="O33" s="100" t="str">
        <f t="shared" si="9"/>
        <v/>
      </c>
      <c r="P33" s="113" t="str">
        <f t="shared" si="2"/>
        <v/>
      </c>
      <c r="Q33" s="116" t="str">
        <f t="shared" si="5"/>
        <v/>
      </c>
      <c r="R33" s="155"/>
      <c r="S33" s="14"/>
      <c r="U33" s="14"/>
      <c r="V33" s="14"/>
      <c r="W33" s="14" t="str">
        <f>IF(I33="","",(VLOOKUP(A33,種目!$D$4:$E$93,2,FALSE)))</f>
        <v/>
      </c>
      <c r="Y33" s="14" t="str">
        <f t="shared" si="6"/>
        <v/>
      </c>
      <c r="Z33" s="14" t="str">
        <f t="shared" si="7"/>
        <v/>
      </c>
      <c r="AA33" s="74" t="s">
        <v>1645</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59"/>
      <c r="L34" s="159"/>
      <c r="M34" s="159"/>
      <c r="N34" s="159"/>
      <c r="O34" s="100" t="str">
        <f t="shared" si="9"/>
        <v/>
      </c>
      <c r="P34" s="113" t="str">
        <f t="shared" si="2"/>
        <v/>
      </c>
      <c r="Q34" s="116" t="str">
        <f t="shared" si="5"/>
        <v/>
      </c>
      <c r="R34" s="155"/>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59"/>
      <c r="L35" s="159"/>
      <c r="M35" s="159"/>
      <c r="N35" s="159"/>
      <c r="O35" s="100" t="str">
        <f t="shared" si="9"/>
        <v/>
      </c>
      <c r="P35" s="113" t="str">
        <f t="shared" si="2"/>
        <v/>
      </c>
      <c r="Q35" s="116" t="str">
        <f t="shared" si="5"/>
        <v/>
      </c>
      <c r="R35" s="155"/>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59"/>
      <c r="L36" s="159"/>
      <c r="M36" s="159"/>
      <c r="N36" s="159"/>
      <c r="O36" s="100" t="str">
        <f t="shared" si="9"/>
        <v/>
      </c>
      <c r="P36" s="113" t="str">
        <f t="shared" si="2"/>
        <v/>
      </c>
      <c r="Q36" s="116" t="str">
        <f t="shared" si="5"/>
        <v/>
      </c>
      <c r="R36" s="155"/>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59"/>
      <c r="L37" s="159"/>
      <c r="M37" s="159"/>
      <c r="N37" s="159"/>
      <c r="O37" s="100" t="str">
        <f t="shared" si="9"/>
        <v/>
      </c>
      <c r="P37" s="113" t="str">
        <f t="shared" si="2"/>
        <v/>
      </c>
      <c r="Q37" s="116" t="str">
        <f t="shared" si="5"/>
        <v/>
      </c>
      <c r="R37" s="155"/>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59"/>
      <c r="L38" s="159"/>
      <c r="M38" s="159"/>
      <c r="N38" s="159"/>
      <c r="O38" s="100" t="str">
        <f t="shared" si="9"/>
        <v/>
      </c>
      <c r="P38" s="113" t="str">
        <f t="shared" si="2"/>
        <v/>
      </c>
      <c r="Q38" s="116" t="str">
        <f t="shared" si="5"/>
        <v/>
      </c>
      <c r="R38" s="155"/>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59"/>
      <c r="L39" s="159"/>
      <c r="M39" s="159"/>
      <c r="N39" s="159"/>
      <c r="O39" s="100" t="str">
        <f t="shared" si="9"/>
        <v/>
      </c>
      <c r="P39" s="113" t="str">
        <f t="shared" si="2"/>
        <v/>
      </c>
      <c r="Q39" s="116" t="str">
        <f t="shared" si="5"/>
        <v/>
      </c>
      <c r="R39" s="155"/>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59"/>
      <c r="L40" s="159"/>
      <c r="M40" s="159"/>
      <c r="N40" s="159"/>
      <c r="O40" s="100" t="str">
        <f t="shared" si="9"/>
        <v/>
      </c>
      <c r="P40" s="113" t="str">
        <f t="shared" si="2"/>
        <v/>
      </c>
      <c r="Q40" s="116" t="str">
        <f t="shared" si="5"/>
        <v/>
      </c>
      <c r="R40" s="155"/>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59"/>
      <c r="L41" s="159"/>
      <c r="M41" s="159"/>
      <c r="N41" s="159"/>
      <c r="O41" s="100" t="str">
        <f t="shared" si="9"/>
        <v/>
      </c>
      <c r="P41" s="113" t="str">
        <f t="shared" si="2"/>
        <v/>
      </c>
      <c r="Q41" s="116" t="str">
        <f t="shared" si="5"/>
        <v/>
      </c>
      <c r="R41" s="155"/>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59"/>
      <c r="L42" s="159"/>
      <c r="M42" s="159"/>
      <c r="N42" s="159"/>
      <c r="O42" s="100" t="str">
        <f t="shared" si="9"/>
        <v/>
      </c>
      <c r="P42" s="113" t="str">
        <f t="shared" si="2"/>
        <v/>
      </c>
      <c r="Q42" s="116" t="str">
        <f t="shared" si="5"/>
        <v/>
      </c>
      <c r="R42" s="155"/>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59"/>
      <c r="L43" s="159"/>
      <c r="M43" s="159"/>
      <c r="N43" s="159"/>
      <c r="O43" s="100" t="str">
        <f t="shared" si="9"/>
        <v/>
      </c>
      <c r="P43" s="113" t="str">
        <f t="shared" si="2"/>
        <v/>
      </c>
      <c r="Q43" s="116" t="str">
        <f t="shared" si="5"/>
        <v/>
      </c>
      <c r="R43" s="155"/>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59"/>
      <c r="L44" s="159"/>
      <c r="M44" s="159"/>
      <c r="N44" s="159"/>
      <c r="O44" s="100" t="str">
        <f t="shared" si="9"/>
        <v/>
      </c>
      <c r="P44" s="113" t="str">
        <f t="shared" si="2"/>
        <v/>
      </c>
      <c r="Q44" s="116" t="str">
        <f t="shared" si="5"/>
        <v/>
      </c>
      <c r="R44" s="155"/>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59"/>
      <c r="L45" s="159"/>
      <c r="M45" s="159"/>
      <c r="N45" s="159"/>
      <c r="O45" s="100" t="str">
        <f t="shared" si="9"/>
        <v/>
      </c>
      <c r="P45" s="113" t="str">
        <f t="shared" si="2"/>
        <v/>
      </c>
      <c r="Q45" s="116" t="str">
        <f t="shared" si="5"/>
        <v/>
      </c>
      <c r="R45" s="155"/>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59"/>
      <c r="L46" s="159"/>
      <c r="M46" s="159"/>
      <c r="N46" s="159"/>
      <c r="O46" s="100" t="str">
        <f t="shared" si="9"/>
        <v/>
      </c>
      <c r="P46" s="113" t="str">
        <f t="shared" si="2"/>
        <v/>
      </c>
      <c r="Q46" s="116" t="str">
        <f t="shared" si="5"/>
        <v/>
      </c>
      <c r="R46" s="155"/>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59"/>
      <c r="L47" s="159"/>
      <c r="M47" s="159"/>
      <c r="N47" s="159"/>
      <c r="O47" s="100" t="str">
        <f t="shared" si="9"/>
        <v/>
      </c>
      <c r="P47" s="113" t="str">
        <f t="shared" si="2"/>
        <v/>
      </c>
      <c r="Q47" s="116" t="str">
        <f t="shared" si="5"/>
        <v/>
      </c>
      <c r="R47" s="155"/>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59"/>
      <c r="L48" s="159"/>
      <c r="M48" s="159"/>
      <c r="N48" s="159"/>
      <c r="O48" s="100" t="str">
        <f t="shared" si="9"/>
        <v/>
      </c>
      <c r="P48" s="113" t="str">
        <f t="shared" si="2"/>
        <v/>
      </c>
      <c r="Q48" s="116" t="str">
        <f t="shared" si="5"/>
        <v/>
      </c>
      <c r="R48" s="155"/>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59"/>
      <c r="L49" s="159"/>
      <c r="M49" s="159"/>
      <c r="N49" s="159"/>
      <c r="O49" s="100" t="str">
        <f t="shared" si="9"/>
        <v/>
      </c>
      <c r="P49" s="113" t="str">
        <f t="shared" si="2"/>
        <v/>
      </c>
      <c r="Q49" s="116" t="str">
        <f t="shared" si="5"/>
        <v/>
      </c>
      <c r="R49" s="155"/>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59"/>
      <c r="L50" s="159"/>
      <c r="M50" s="159"/>
      <c r="N50" s="159"/>
      <c r="O50" s="100" t="str">
        <f t="shared" si="9"/>
        <v/>
      </c>
      <c r="P50" s="113" t="str">
        <f t="shared" si="2"/>
        <v/>
      </c>
      <c r="Q50" s="116" t="str">
        <f t="shared" si="5"/>
        <v/>
      </c>
      <c r="R50" s="155"/>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59"/>
      <c r="L51" s="159"/>
      <c r="M51" s="159"/>
      <c r="N51" s="159"/>
      <c r="O51" s="100" t="str">
        <f t="shared" si="9"/>
        <v/>
      </c>
      <c r="P51" s="113" t="str">
        <f t="shared" si="2"/>
        <v/>
      </c>
      <c r="Q51" s="116" t="str">
        <f t="shared" si="5"/>
        <v/>
      </c>
      <c r="R51" s="155"/>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59"/>
      <c r="L52" s="159"/>
      <c r="M52" s="159"/>
      <c r="N52" s="159"/>
      <c r="O52" s="100" t="str">
        <f t="shared" si="9"/>
        <v/>
      </c>
      <c r="P52" s="113" t="str">
        <f t="shared" si="2"/>
        <v/>
      </c>
      <c r="Q52" s="116" t="str">
        <f t="shared" si="5"/>
        <v/>
      </c>
      <c r="R52" s="155"/>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59"/>
      <c r="L53" s="159"/>
      <c r="M53" s="159"/>
      <c r="N53" s="159"/>
      <c r="O53" s="100" t="str">
        <f t="shared" si="9"/>
        <v/>
      </c>
      <c r="P53" s="113" t="str">
        <f t="shared" si="2"/>
        <v/>
      </c>
      <c r="Q53" s="116" t="str">
        <f t="shared" si="5"/>
        <v/>
      </c>
      <c r="R53" s="155"/>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59"/>
      <c r="L54" s="159"/>
      <c r="M54" s="159"/>
      <c r="N54" s="159"/>
      <c r="O54" s="100" t="str">
        <f t="shared" si="9"/>
        <v/>
      </c>
      <c r="P54" s="113" t="str">
        <f t="shared" si="2"/>
        <v/>
      </c>
      <c r="Q54" s="116" t="str">
        <f t="shared" si="5"/>
        <v/>
      </c>
      <c r="R54" s="155"/>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59"/>
      <c r="L55" s="159"/>
      <c r="M55" s="159"/>
      <c r="N55" s="159"/>
      <c r="O55" s="100" t="str">
        <f t="shared" si="9"/>
        <v/>
      </c>
      <c r="P55" s="113" t="str">
        <f t="shared" si="2"/>
        <v/>
      </c>
      <c r="Q55" s="116" t="str">
        <f t="shared" si="5"/>
        <v/>
      </c>
      <c r="R55" s="155"/>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59"/>
      <c r="L56" s="159"/>
      <c r="M56" s="159"/>
      <c r="N56" s="159"/>
      <c r="O56" s="100" t="str">
        <f t="shared" si="9"/>
        <v/>
      </c>
      <c r="P56" s="113" t="str">
        <f t="shared" si="2"/>
        <v/>
      </c>
      <c r="Q56" s="116" t="str">
        <f t="shared" si="5"/>
        <v/>
      </c>
      <c r="R56" s="155"/>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59"/>
      <c r="L57" s="159"/>
      <c r="M57" s="159"/>
      <c r="N57" s="159"/>
      <c r="O57" s="100" t="str">
        <f t="shared" si="9"/>
        <v/>
      </c>
      <c r="P57" s="113" t="str">
        <f t="shared" si="2"/>
        <v/>
      </c>
      <c r="Q57" s="116" t="str">
        <f t="shared" si="5"/>
        <v/>
      </c>
      <c r="R57" s="155"/>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59"/>
      <c r="L58" s="159"/>
      <c r="M58" s="159"/>
      <c r="N58" s="159"/>
      <c r="O58" s="100" t="str">
        <f t="shared" si="9"/>
        <v/>
      </c>
      <c r="P58" s="113" t="str">
        <f t="shared" si="2"/>
        <v/>
      </c>
      <c r="Q58" s="116" t="str">
        <f t="shared" si="5"/>
        <v/>
      </c>
      <c r="R58" s="155"/>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59"/>
      <c r="L59" s="159"/>
      <c r="M59" s="159"/>
      <c r="N59" s="159"/>
      <c r="O59" s="100" t="str">
        <f t="shared" si="9"/>
        <v/>
      </c>
      <c r="P59" s="113" t="str">
        <f t="shared" si="2"/>
        <v/>
      </c>
      <c r="Q59" s="116" t="str">
        <f t="shared" si="5"/>
        <v/>
      </c>
      <c r="R59" s="155"/>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59"/>
      <c r="L60" s="159"/>
      <c r="M60" s="159"/>
      <c r="N60" s="159"/>
      <c r="O60" s="100" t="str">
        <f t="shared" si="9"/>
        <v/>
      </c>
      <c r="P60" s="113" t="str">
        <f t="shared" si="2"/>
        <v/>
      </c>
      <c r="Q60" s="116" t="str">
        <f t="shared" si="5"/>
        <v/>
      </c>
      <c r="R60" s="155"/>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59"/>
      <c r="L61" s="159"/>
      <c r="M61" s="159"/>
      <c r="N61" s="159"/>
      <c r="O61" s="100" t="str">
        <f t="shared" si="9"/>
        <v/>
      </c>
      <c r="P61" s="113" t="str">
        <f t="shared" si="2"/>
        <v/>
      </c>
      <c r="Q61" s="116" t="str">
        <f t="shared" si="5"/>
        <v/>
      </c>
      <c r="R61" s="155"/>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59"/>
      <c r="L62" s="159"/>
      <c r="M62" s="159"/>
      <c r="N62" s="159"/>
      <c r="O62" s="100" t="str">
        <f t="shared" si="9"/>
        <v/>
      </c>
      <c r="P62" s="113" t="str">
        <f t="shared" si="2"/>
        <v/>
      </c>
      <c r="Q62" s="116" t="str">
        <f t="shared" si="5"/>
        <v/>
      </c>
      <c r="R62" s="155"/>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59"/>
      <c r="L63" s="159"/>
      <c r="M63" s="159"/>
      <c r="N63" s="159"/>
      <c r="O63" s="100" t="str">
        <f t="shared" si="9"/>
        <v/>
      </c>
      <c r="P63" s="113" t="str">
        <f t="shared" si="2"/>
        <v/>
      </c>
      <c r="Q63" s="116" t="str">
        <f t="shared" si="5"/>
        <v/>
      </c>
      <c r="R63" s="155"/>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59"/>
      <c r="L64" s="159"/>
      <c r="M64" s="159"/>
      <c r="N64" s="159"/>
      <c r="O64" s="100" t="str">
        <f t="shared" si="9"/>
        <v/>
      </c>
      <c r="P64" s="113" t="str">
        <f t="shared" si="2"/>
        <v/>
      </c>
      <c r="Q64" s="116" t="str">
        <f t="shared" si="5"/>
        <v/>
      </c>
      <c r="R64" s="155"/>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59"/>
      <c r="L65" s="159"/>
      <c r="M65" s="159"/>
      <c r="N65" s="159"/>
      <c r="O65" s="100" t="str">
        <f t="shared" si="9"/>
        <v/>
      </c>
      <c r="P65" s="113" t="str">
        <f t="shared" si="2"/>
        <v/>
      </c>
      <c r="Q65" s="116" t="str">
        <f t="shared" si="5"/>
        <v/>
      </c>
      <c r="R65" s="155"/>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59"/>
      <c r="L66" s="159"/>
      <c r="M66" s="159"/>
      <c r="N66" s="159"/>
      <c r="O66" s="100" t="str">
        <f t="shared" si="9"/>
        <v/>
      </c>
      <c r="P66" s="113" t="str">
        <f t="shared" si="2"/>
        <v/>
      </c>
      <c r="Q66" s="116" t="str">
        <f t="shared" si="5"/>
        <v/>
      </c>
      <c r="R66" s="155"/>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59"/>
      <c r="L67" s="159"/>
      <c r="M67" s="159"/>
      <c r="N67" s="159"/>
      <c r="O67" s="100" t="str">
        <f t="shared" si="9"/>
        <v/>
      </c>
      <c r="P67" s="113" t="str">
        <f t="shared" si="2"/>
        <v/>
      </c>
      <c r="Q67" s="116" t="str">
        <f t="shared" si="5"/>
        <v/>
      </c>
      <c r="R67" s="155"/>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59"/>
      <c r="L68" s="159"/>
      <c r="M68" s="159"/>
      <c r="N68" s="159"/>
      <c r="O68" s="100" t="str">
        <f t="shared" si="9"/>
        <v/>
      </c>
      <c r="P68" s="113" t="str">
        <f t="shared" si="2"/>
        <v/>
      </c>
      <c r="Q68" s="116" t="str">
        <f t="shared" si="5"/>
        <v/>
      </c>
      <c r="R68" s="155"/>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59"/>
      <c r="L69" s="159"/>
      <c r="M69" s="159"/>
      <c r="N69" s="159"/>
      <c r="O69" s="100" t="str">
        <f t="shared" si="9"/>
        <v/>
      </c>
      <c r="P69" s="113" t="str">
        <f t="shared" si="2"/>
        <v/>
      </c>
      <c r="Q69" s="116" t="str">
        <f t="shared" si="5"/>
        <v/>
      </c>
      <c r="R69" s="155"/>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59"/>
      <c r="L70" s="159"/>
      <c r="M70" s="159"/>
      <c r="N70" s="159"/>
      <c r="O70" s="100" t="str">
        <f t="shared" si="9"/>
        <v/>
      </c>
      <c r="P70" s="113" t="str">
        <f t="shared" si="2"/>
        <v/>
      </c>
      <c r="Q70" s="116" t="str">
        <f t="shared" si="5"/>
        <v/>
      </c>
      <c r="R70" s="155"/>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59"/>
      <c r="L71" s="159"/>
      <c r="M71" s="159"/>
      <c r="N71" s="159"/>
      <c r="O71" s="100" t="str">
        <f t="shared" si="9"/>
        <v/>
      </c>
      <c r="P71" s="113" t="str">
        <f t="shared" si="2"/>
        <v/>
      </c>
      <c r="Q71" s="116" t="str">
        <f t="shared" si="5"/>
        <v/>
      </c>
      <c r="R71" s="155"/>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59"/>
      <c r="L72" s="159"/>
      <c r="M72" s="159"/>
      <c r="N72" s="159"/>
      <c r="O72" s="100" t="str">
        <f t="shared" si="9"/>
        <v/>
      </c>
      <c r="P72" s="113" t="str">
        <f t="shared" si="2"/>
        <v/>
      </c>
      <c r="Q72" s="116" t="str">
        <f t="shared" si="5"/>
        <v/>
      </c>
      <c r="R72" s="155"/>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59"/>
      <c r="L73" s="159"/>
      <c r="M73" s="159"/>
      <c r="N73" s="159"/>
      <c r="O73" s="100" t="str">
        <f t="shared" si="9"/>
        <v/>
      </c>
      <c r="P73" s="113" t="str">
        <f t="shared" si="2"/>
        <v/>
      </c>
      <c r="Q73" s="116" t="str">
        <f t="shared" si="5"/>
        <v/>
      </c>
      <c r="R73" s="155"/>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59"/>
      <c r="L74" s="159"/>
      <c r="M74" s="159"/>
      <c r="N74" s="159"/>
      <c r="O74" s="100" t="str">
        <f t="shared" si="9"/>
        <v/>
      </c>
      <c r="P74" s="113" t="str">
        <f t="shared" si="2"/>
        <v/>
      </c>
      <c r="Q74" s="116" t="str">
        <f t="shared" si="5"/>
        <v/>
      </c>
      <c r="R74" s="155"/>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59"/>
      <c r="L75" s="159"/>
      <c r="M75" s="159"/>
      <c r="N75" s="159"/>
      <c r="O75" s="100" t="str">
        <f t="shared" si="9"/>
        <v/>
      </c>
      <c r="P75" s="113" t="str">
        <f t="shared" si="2"/>
        <v/>
      </c>
      <c r="Q75" s="116" t="str">
        <f t="shared" si="5"/>
        <v/>
      </c>
      <c r="R75" s="155"/>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59"/>
      <c r="L76" s="159"/>
      <c r="M76" s="159"/>
      <c r="N76" s="159"/>
      <c r="O76" s="100" t="str">
        <f t="shared" si="9"/>
        <v/>
      </c>
      <c r="P76" s="113" t="str">
        <f t="shared" si="2"/>
        <v/>
      </c>
      <c r="Q76" s="116" t="str">
        <f t="shared" si="5"/>
        <v/>
      </c>
      <c r="R76" s="155"/>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59"/>
      <c r="L77" s="159"/>
      <c r="M77" s="159"/>
      <c r="N77" s="159"/>
      <c r="O77" s="100" t="str">
        <f t="shared" si="9"/>
        <v/>
      </c>
      <c r="P77" s="113" t="str">
        <f t="shared" si="2"/>
        <v/>
      </c>
      <c r="Q77" s="116" t="str">
        <f t="shared" si="5"/>
        <v/>
      </c>
      <c r="R77" s="155"/>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59"/>
      <c r="L78" s="159"/>
      <c r="M78" s="159"/>
      <c r="N78" s="159"/>
      <c r="O78" s="100" t="str">
        <f t="shared" si="9"/>
        <v/>
      </c>
      <c r="P78" s="113" t="str">
        <f t="shared" si="2"/>
        <v/>
      </c>
      <c r="Q78" s="116" t="str">
        <f t="shared" si="5"/>
        <v/>
      </c>
      <c r="R78" s="155"/>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59"/>
      <c r="L79" s="159"/>
      <c r="M79" s="159"/>
      <c r="N79" s="159"/>
      <c r="O79" s="100" t="str">
        <f t="shared" si="9"/>
        <v/>
      </c>
      <c r="P79" s="113" t="str">
        <f t="shared" si="2"/>
        <v/>
      </c>
      <c r="Q79" s="116" t="str">
        <f t="shared" si="5"/>
        <v/>
      </c>
      <c r="R79" s="155"/>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59"/>
      <c r="L80" s="159"/>
      <c r="M80" s="159"/>
      <c r="N80" s="159"/>
      <c r="O80" s="100" t="str">
        <f t="shared" si="9"/>
        <v/>
      </c>
      <c r="P80" s="113" t="str">
        <f t="shared" ref="P80:P135" si="12">$K$7</f>
        <v/>
      </c>
      <c r="Q80" s="116" t="str">
        <f t="shared" si="5"/>
        <v/>
      </c>
      <c r="R80" s="155"/>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59"/>
      <c r="L81" s="159"/>
      <c r="M81" s="159"/>
      <c r="N81" s="159"/>
      <c r="O81" s="100" t="str">
        <f t="shared" si="9"/>
        <v/>
      </c>
      <c r="P81" s="113" t="str">
        <f t="shared" si="12"/>
        <v/>
      </c>
      <c r="Q81" s="116" t="str">
        <f t="shared" ref="Q81:Q135" si="14">IF(D81="","",$J$7)</f>
        <v/>
      </c>
      <c r="R81" s="155"/>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59"/>
      <c r="L82" s="159"/>
      <c r="M82" s="159"/>
      <c r="N82" s="159"/>
      <c r="O82" s="100" t="str">
        <f t="shared" ref="O82:O135" si="17">IF(D82="","","岐阜")</f>
        <v/>
      </c>
      <c r="P82" s="113" t="str">
        <f t="shared" si="12"/>
        <v/>
      </c>
      <c r="Q82" s="116" t="str">
        <f t="shared" si="14"/>
        <v/>
      </c>
      <c r="R82" s="155"/>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59"/>
      <c r="L83" s="159"/>
      <c r="M83" s="159"/>
      <c r="N83" s="159"/>
      <c r="O83" s="100" t="str">
        <f t="shared" si="17"/>
        <v/>
      </c>
      <c r="P83" s="113" t="str">
        <f t="shared" si="12"/>
        <v/>
      </c>
      <c r="Q83" s="116" t="str">
        <f t="shared" si="14"/>
        <v/>
      </c>
      <c r="R83" s="155"/>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59"/>
      <c r="L84" s="159"/>
      <c r="M84" s="159"/>
      <c r="N84" s="159"/>
      <c r="O84" s="100" t="str">
        <f t="shared" si="17"/>
        <v/>
      </c>
      <c r="P84" s="113" t="str">
        <f t="shared" si="12"/>
        <v/>
      </c>
      <c r="Q84" s="116" t="str">
        <f t="shared" si="14"/>
        <v/>
      </c>
      <c r="R84" s="155"/>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59"/>
      <c r="L85" s="159"/>
      <c r="M85" s="159"/>
      <c r="N85" s="159"/>
      <c r="O85" s="100" t="str">
        <f t="shared" si="17"/>
        <v/>
      </c>
      <c r="P85" s="113" t="str">
        <f t="shared" si="12"/>
        <v/>
      </c>
      <c r="Q85" s="116" t="str">
        <f t="shared" si="14"/>
        <v/>
      </c>
      <c r="R85" s="155"/>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59"/>
      <c r="L86" s="159"/>
      <c r="M86" s="159"/>
      <c r="N86" s="159"/>
      <c r="O86" s="100" t="str">
        <f t="shared" si="17"/>
        <v/>
      </c>
      <c r="P86" s="113" t="str">
        <f t="shared" si="12"/>
        <v/>
      </c>
      <c r="Q86" s="116" t="str">
        <f t="shared" si="14"/>
        <v/>
      </c>
      <c r="R86" s="155"/>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59"/>
      <c r="L87" s="159"/>
      <c r="M87" s="159"/>
      <c r="N87" s="159"/>
      <c r="O87" s="100" t="str">
        <f t="shared" si="17"/>
        <v/>
      </c>
      <c r="P87" s="113" t="str">
        <f t="shared" si="12"/>
        <v/>
      </c>
      <c r="Q87" s="116" t="str">
        <f t="shared" si="14"/>
        <v/>
      </c>
      <c r="R87" s="155"/>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59"/>
      <c r="L88" s="159"/>
      <c r="M88" s="159"/>
      <c r="N88" s="159"/>
      <c r="O88" s="100" t="str">
        <f t="shared" si="17"/>
        <v/>
      </c>
      <c r="P88" s="113" t="str">
        <f t="shared" si="12"/>
        <v/>
      </c>
      <c r="Q88" s="116" t="str">
        <f t="shared" si="14"/>
        <v/>
      </c>
      <c r="R88" s="155"/>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59"/>
      <c r="L89" s="159"/>
      <c r="M89" s="159"/>
      <c r="N89" s="159"/>
      <c r="O89" s="100" t="str">
        <f t="shared" si="17"/>
        <v/>
      </c>
      <c r="P89" s="113" t="str">
        <f t="shared" si="12"/>
        <v/>
      </c>
      <c r="Q89" s="116" t="str">
        <f t="shared" si="14"/>
        <v/>
      </c>
      <c r="R89" s="155"/>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59"/>
      <c r="L90" s="159"/>
      <c r="M90" s="159"/>
      <c r="N90" s="159"/>
      <c r="O90" s="100" t="str">
        <f t="shared" si="17"/>
        <v/>
      </c>
      <c r="P90" s="113" t="str">
        <f t="shared" si="12"/>
        <v/>
      </c>
      <c r="Q90" s="116" t="str">
        <f t="shared" si="14"/>
        <v/>
      </c>
      <c r="R90" s="155"/>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59"/>
      <c r="L91" s="159"/>
      <c r="M91" s="159"/>
      <c r="N91" s="159"/>
      <c r="O91" s="100" t="str">
        <f t="shared" si="17"/>
        <v/>
      </c>
      <c r="P91" s="113" t="str">
        <f t="shared" si="12"/>
        <v/>
      </c>
      <c r="Q91" s="116" t="str">
        <f t="shared" si="14"/>
        <v/>
      </c>
      <c r="R91" s="155"/>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59"/>
      <c r="L92" s="159"/>
      <c r="M92" s="159"/>
      <c r="N92" s="159"/>
      <c r="O92" s="100" t="str">
        <f t="shared" si="17"/>
        <v/>
      </c>
      <c r="P92" s="113" t="str">
        <f t="shared" si="12"/>
        <v/>
      </c>
      <c r="Q92" s="116" t="str">
        <f t="shared" si="14"/>
        <v/>
      </c>
      <c r="R92" s="155"/>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59"/>
      <c r="L93" s="159"/>
      <c r="M93" s="159"/>
      <c r="N93" s="159"/>
      <c r="O93" s="100" t="str">
        <f t="shared" si="17"/>
        <v/>
      </c>
      <c r="P93" s="113" t="str">
        <f t="shared" si="12"/>
        <v/>
      </c>
      <c r="Q93" s="116" t="str">
        <f t="shared" si="14"/>
        <v/>
      </c>
      <c r="R93" s="155"/>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59"/>
      <c r="L94" s="159"/>
      <c r="M94" s="159"/>
      <c r="N94" s="159"/>
      <c r="O94" s="100" t="str">
        <f t="shared" si="17"/>
        <v/>
      </c>
      <c r="P94" s="113" t="str">
        <f t="shared" si="12"/>
        <v/>
      </c>
      <c r="Q94" s="116" t="str">
        <f t="shared" si="14"/>
        <v/>
      </c>
      <c r="R94" s="155"/>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59"/>
      <c r="L95" s="159"/>
      <c r="M95" s="159"/>
      <c r="N95" s="159"/>
      <c r="O95" s="100" t="str">
        <f t="shared" si="17"/>
        <v/>
      </c>
      <c r="P95" s="113" t="str">
        <f t="shared" si="12"/>
        <v/>
      </c>
      <c r="Q95" s="116" t="str">
        <f t="shared" si="14"/>
        <v/>
      </c>
      <c r="R95" s="155"/>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59"/>
      <c r="L96" s="159"/>
      <c r="M96" s="159"/>
      <c r="N96" s="159"/>
      <c r="O96" s="100" t="str">
        <f t="shared" si="17"/>
        <v/>
      </c>
      <c r="P96" s="113" t="str">
        <f t="shared" si="12"/>
        <v/>
      </c>
      <c r="Q96" s="116" t="str">
        <f t="shared" si="14"/>
        <v/>
      </c>
      <c r="R96" s="155"/>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59"/>
      <c r="L97" s="159"/>
      <c r="M97" s="159"/>
      <c r="N97" s="159"/>
      <c r="O97" s="100" t="str">
        <f t="shared" si="17"/>
        <v/>
      </c>
      <c r="P97" s="113" t="str">
        <f t="shared" si="12"/>
        <v/>
      </c>
      <c r="Q97" s="116" t="str">
        <f t="shared" si="14"/>
        <v/>
      </c>
      <c r="R97" s="155"/>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59"/>
      <c r="L98" s="159"/>
      <c r="M98" s="159"/>
      <c r="N98" s="159"/>
      <c r="O98" s="100" t="str">
        <f t="shared" si="17"/>
        <v/>
      </c>
      <c r="P98" s="113" t="str">
        <f t="shared" si="12"/>
        <v/>
      </c>
      <c r="Q98" s="116" t="str">
        <f t="shared" si="14"/>
        <v/>
      </c>
      <c r="R98" s="155"/>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59"/>
      <c r="L99" s="159"/>
      <c r="M99" s="159"/>
      <c r="N99" s="159"/>
      <c r="O99" s="100" t="str">
        <f t="shared" si="17"/>
        <v/>
      </c>
      <c r="P99" s="113" t="str">
        <f t="shared" si="12"/>
        <v/>
      </c>
      <c r="Q99" s="116" t="str">
        <f t="shared" si="14"/>
        <v/>
      </c>
      <c r="R99" s="155"/>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59"/>
      <c r="L100" s="159"/>
      <c r="M100" s="159"/>
      <c r="N100" s="159"/>
      <c r="O100" s="100" t="str">
        <f t="shared" si="17"/>
        <v/>
      </c>
      <c r="P100" s="113" t="str">
        <f t="shared" si="12"/>
        <v/>
      </c>
      <c r="Q100" s="116" t="str">
        <f t="shared" si="14"/>
        <v/>
      </c>
      <c r="R100" s="155"/>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59"/>
      <c r="L101" s="159"/>
      <c r="M101" s="159"/>
      <c r="N101" s="159"/>
      <c r="O101" s="100" t="str">
        <f t="shared" si="17"/>
        <v/>
      </c>
      <c r="P101" s="113" t="str">
        <f t="shared" si="12"/>
        <v/>
      </c>
      <c r="Q101" s="116" t="str">
        <f t="shared" si="14"/>
        <v/>
      </c>
      <c r="R101" s="155"/>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59"/>
      <c r="L102" s="159"/>
      <c r="M102" s="159"/>
      <c r="N102" s="159"/>
      <c r="O102" s="100" t="str">
        <f t="shared" si="17"/>
        <v/>
      </c>
      <c r="P102" s="113" t="str">
        <f t="shared" si="12"/>
        <v/>
      </c>
      <c r="Q102" s="116" t="str">
        <f t="shared" si="14"/>
        <v/>
      </c>
      <c r="R102" s="155"/>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59"/>
      <c r="L103" s="159"/>
      <c r="M103" s="159"/>
      <c r="N103" s="159"/>
      <c r="O103" s="100" t="str">
        <f t="shared" si="17"/>
        <v/>
      </c>
      <c r="P103" s="113" t="str">
        <f t="shared" si="12"/>
        <v/>
      </c>
      <c r="Q103" s="116" t="str">
        <f t="shared" si="14"/>
        <v/>
      </c>
      <c r="R103" s="155"/>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59"/>
      <c r="L104" s="159"/>
      <c r="M104" s="159"/>
      <c r="N104" s="159"/>
      <c r="O104" s="100" t="str">
        <f t="shared" si="17"/>
        <v/>
      </c>
      <c r="P104" s="113" t="str">
        <f t="shared" si="12"/>
        <v/>
      </c>
      <c r="Q104" s="116" t="str">
        <f t="shared" si="14"/>
        <v/>
      </c>
      <c r="R104" s="155"/>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59"/>
      <c r="L105" s="159"/>
      <c r="M105" s="159"/>
      <c r="N105" s="159"/>
      <c r="O105" s="100" t="str">
        <f t="shared" si="17"/>
        <v/>
      </c>
      <c r="P105" s="113" t="str">
        <f t="shared" si="12"/>
        <v/>
      </c>
      <c r="Q105" s="116" t="str">
        <f t="shared" si="14"/>
        <v/>
      </c>
      <c r="R105" s="155"/>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59"/>
      <c r="L106" s="159"/>
      <c r="M106" s="159"/>
      <c r="N106" s="159"/>
      <c r="O106" s="100" t="str">
        <f t="shared" si="17"/>
        <v/>
      </c>
      <c r="P106" s="113" t="str">
        <f t="shared" si="12"/>
        <v/>
      </c>
      <c r="Q106" s="116" t="str">
        <f t="shared" si="14"/>
        <v/>
      </c>
      <c r="R106" s="155"/>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59"/>
      <c r="L107" s="159"/>
      <c r="M107" s="159"/>
      <c r="N107" s="159"/>
      <c r="O107" s="100" t="str">
        <f t="shared" si="17"/>
        <v/>
      </c>
      <c r="P107" s="113" t="str">
        <f t="shared" si="12"/>
        <v/>
      </c>
      <c r="Q107" s="116" t="str">
        <f t="shared" si="14"/>
        <v/>
      </c>
      <c r="R107" s="155"/>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59"/>
      <c r="L108" s="159"/>
      <c r="M108" s="159"/>
      <c r="N108" s="159"/>
      <c r="O108" s="100" t="str">
        <f t="shared" si="17"/>
        <v/>
      </c>
      <c r="P108" s="113" t="str">
        <f t="shared" si="12"/>
        <v/>
      </c>
      <c r="Q108" s="116" t="str">
        <f t="shared" si="14"/>
        <v/>
      </c>
      <c r="R108" s="155"/>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59"/>
      <c r="L109" s="159"/>
      <c r="M109" s="159"/>
      <c r="N109" s="159"/>
      <c r="O109" s="100" t="str">
        <f t="shared" si="17"/>
        <v/>
      </c>
      <c r="P109" s="113" t="str">
        <f t="shared" si="12"/>
        <v/>
      </c>
      <c r="Q109" s="116" t="str">
        <f t="shared" si="14"/>
        <v/>
      </c>
      <c r="R109" s="155"/>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59"/>
      <c r="L110" s="159"/>
      <c r="M110" s="159"/>
      <c r="N110" s="159"/>
      <c r="O110" s="100" t="str">
        <f t="shared" si="17"/>
        <v/>
      </c>
      <c r="P110" s="113" t="str">
        <f t="shared" si="12"/>
        <v/>
      </c>
      <c r="Q110" s="116" t="str">
        <f t="shared" si="14"/>
        <v/>
      </c>
      <c r="R110" s="155"/>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59"/>
      <c r="L111" s="159"/>
      <c r="M111" s="159"/>
      <c r="N111" s="159"/>
      <c r="O111" s="100" t="str">
        <f t="shared" si="17"/>
        <v/>
      </c>
      <c r="P111" s="113" t="str">
        <f t="shared" si="12"/>
        <v/>
      </c>
      <c r="Q111" s="116" t="str">
        <f t="shared" si="14"/>
        <v/>
      </c>
      <c r="R111" s="155"/>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59"/>
      <c r="L112" s="159"/>
      <c r="M112" s="159"/>
      <c r="N112" s="159"/>
      <c r="O112" s="100" t="str">
        <f t="shared" si="17"/>
        <v/>
      </c>
      <c r="P112" s="113" t="str">
        <f t="shared" si="12"/>
        <v/>
      </c>
      <c r="Q112" s="116" t="str">
        <f t="shared" si="14"/>
        <v/>
      </c>
      <c r="R112" s="155"/>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59"/>
      <c r="L113" s="159"/>
      <c r="M113" s="159"/>
      <c r="N113" s="159"/>
      <c r="O113" s="100" t="str">
        <f t="shared" si="17"/>
        <v/>
      </c>
      <c r="P113" s="113" t="str">
        <f t="shared" si="12"/>
        <v/>
      </c>
      <c r="Q113" s="116" t="str">
        <f t="shared" si="14"/>
        <v/>
      </c>
      <c r="R113" s="155"/>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59"/>
      <c r="L114" s="159"/>
      <c r="M114" s="159"/>
      <c r="N114" s="159"/>
      <c r="O114" s="100" t="str">
        <f t="shared" si="17"/>
        <v/>
      </c>
      <c r="P114" s="113" t="str">
        <f t="shared" si="12"/>
        <v/>
      </c>
      <c r="Q114" s="116" t="str">
        <f t="shared" si="14"/>
        <v/>
      </c>
      <c r="R114" s="155"/>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59"/>
      <c r="L115" s="159"/>
      <c r="M115" s="159"/>
      <c r="N115" s="159"/>
      <c r="O115" s="100" t="str">
        <f t="shared" si="17"/>
        <v/>
      </c>
      <c r="P115" s="113" t="str">
        <f t="shared" si="12"/>
        <v/>
      </c>
      <c r="Q115" s="116" t="str">
        <f t="shared" si="14"/>
        <v/>
      </c>
      <c r="R115" s="155"/>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59"/>
      <c r="L116" s="159"/>
      <c r="M116" s="159"/>
      <c r="N116" s="159"/>
      <c r="O116" s="100" t="str">
        <f t="shared" si="17"/>
        <v/>
      </c>
      <c r="P116" s="113" t="str">
        <f t="shared" si="12"/>
        <v/>
      </c>
      <c r="Q116" s="116" t="str">
        <f t="shared" si="14"/>
        <v/>
      </c>
      <c r="R116" s="155"/>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59"/>
      <c r="L117" s="159"/>
      <c r="M117" s="159"/>
      <c r="N117" s="159"/>
      <c r="O117" s="100" t="str">
        <f t="shared" si="17"/>
        <v/>
      </c>
      <c r="P117" s="113" t="str">
        <f t="shared" si="12"/>
        <v/>
      </c>
      <c r="Q117" s="116" t="str">
        <f t="shared" si="14"/>
        <v/>
      </c>
      <c r="R117" s="155"/>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59"/>
      <c r="L118" s="159"/>
      <c r="M118" s="159"/>
      <c r="N118" s="159"/>
      <c r="O118" s="100" t="str">
        <f t="shared" si="17"/>
        <v/>
      </c>
      <c r="P118" s="113" t="str">
        <f t="shared" si="12"/>
        <v/>
      </c>
      <c r="Q118" s="116" t="str">
        <f t="shared" si="14"/>
        <v/>
      </c>
      <c r="R118" s="155"/>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59"/>
      <c r="L119" s="159"/>
      <c r="M119" s="159"/>
      <c r="N119" s="159"/>
      <c r="O119" s="100" t="str">
        <f t="shared" si="17"/>
        <v/>
      </c>
      <c r="P119" s="113" t="str">
        <f t="shared" si="12"/>
        <v/>
      </c>
      <c r="Q119" s="116" t="str">
        <f t="shared" si="14"/>
        <v/>
      </c>
      <c r="R119" s="155"/>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59"/>
      <c r="L120" s="159"/>
      <c r="M120" s="159"/>
      <c r="N120" s="159"/>
      <c r="O120" s="100" t="str">
        <f t="shared" si="17"/>
        <v/>
      </c>
      <c r="P120" s="113" t="str">
        <f t="shared" si="12"/>
        <v/>
      </c>
      <c r="Q120" s="116" t="str">
        <f t="shared" si="14"/>
        <v/>
      </c>
      <c r="R120" s="155"/>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59"/>
      <c r="L121" s="159"/>
      <c r="M121" s="159"/>
      <c r="N121" s="159"/>
      <c r="O121" s="100" t="str">
        <f t="shared" si="17"/>
        <v/>
      </c>
      <c r="P121" s="113" t="str">
        <f t="shared" si="12"/>
        <v/>
      </c>
      <c r="Q121" s="116" t="str">
        <f t="shared" si="14"/>
        <v/>
      </c>
      <c r="R121" s="155"/>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59"/>
      <c r="L122" s="159"/>
      <c r="M122" s="159"/>
      <c r="N122" s="159"/>
      <c r="O122" s="100" t="str">
        <f t="shared" si="17"/>
        <v/>
      </c>
      <c r="P122" s="113" t="str">
        <f t="shared" si="12"/>
        <v/>
      </c>
      <c r="Q122" s="116" t="str">
        <f t="shared" si="14"/>
        <v/>
      </c>
      <c r="R122" s="155"/>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59"/>
      <c r="L123" s="159"/>
      <c r="M123" s="159"/>
      <c r="N123" s="159"/>
      <c r="O123" s="100" t="str">
        <f t="shared" si="17"/>
        <v/>
      </c>
      <c r="P123" s="113" t="str">
        <f t="shared" si="12"/>
        <v/>
      </c>
      <c r="Q123" s="116" t="str">
        <f t="shared" si="14"/>
        <v/>
      </c>
      <c r="R123" s="155"/>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59"/>
      <c r="L124" s="159"/>
      <c r="M124" s="159"/>
      <c r="N124" s="159"/>
      <c r="O124" s="100" t="str">
        <f t="shared" si="17"/>
        <v/>
      </c>
      <c r="P124" s="113" t="str">
        <f t="shared" si="12"/>
        <v/>
      </c>
      <c r="Q124" s="116" t="str">
        <f t="shared" si="14"/>
        <v/>
      </c>
      <c r="R124" s="155"/>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59"/>
      <c r="L125" s="159"/>
      <c r="M125" s="159"/>
      <c r="N125" s="159"/>
      <c r="O125" s="100" t="str">
        <f t="shared" si="17"/>
        <v/>
      </c>
      <c r="P125" s="113" t="str">
        <f t="shared" si="12"/>
        <v/>
      </c>
      <c r="Q125" s="116" t="str">
        <f t="shared" si="14"/>
        <v/>
      </c>
      <c r="R125" s="155"/>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59"/>
      <c r="L126" s="159"/>
      <c r="M126" s="159"/>
      <c r="N126" s="159"/>
      <c r="O126" s="100" t="str">
        <f t="shared" si="17"/>
        <v/>
      </c>
      <c r="P126" s="113" t="str">
        <f t="shared" si="12"/>
        <v/>
      </c>
      <c r="Q126" s="116" t="str">
        <f t="shared" si="14"/>
        <v/>
      </c>
      <c r="R126" s="155"/>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59"/>
      <c r="L127" s="159"/>
      <c r="M127" s="159"/>
      <c r="N127" s="159"/>
      <c r="O127" s="100" t="str">
        <f t="shared" si="17"/>
        <v/>
      </c>
      <c r="P127" s="113" t="str">
        <f t="shared" si="12"/>
        <v/>
      </c>
      <c r="Q127" s="116" t="str">
        <f t="shared" si="14"/>
        <v/>
      </c>
      <c r="R127" s="155"/>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59"/>
      <c r="L128" s="159"/>
      <c r="M128" s="159"/>
      <c r="N128" s="159"/>
      <c r="O128" s="100" t="str">
        <f t="shared" si="17"/>
        <v/>
      </c>
      <c r="P128" s="113" t="str">
        <f t="shared" si="12"/>
        <v/>
      </c>
      <c r="Q128" s="116" t="str">
        <f t="shared" si="14"/>
        <v/>
      </c>
      <c r="R128" s="155"/>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59"/>
      <c r="L129" s="159"/>
      <c r="M129" s="159"/>
      <c r="N129" s="159"/>
      <c r="O129" s="100" t="str">
        <f t="shared" si="17"/>
        <v/>
      </c>
      <c r="P129" s="113" t="str">
        <f t="shared" si="12"/>
        <v/>
      </c>
      <c r="Q129" s="116" t="str">
        <f t="shared" si="14"/>
        <v/>
      </c>
      <c r="R129" s="155"/>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59"/>
      <c r="L130" s="159"/>
      <c r="M130" s="159"/>
      <c r="N130" s="159"/>
      <c r="O130" s="100" t="str">
        <f t="shared" si="17"/>
        <v/>
      </c>
      <c r="P130" s="113" t="str">
        <f t="shared" si="12"/>
        <v/>
      </c>
      <c r="Q130" s="116" t="str">
        <f t="shared" si="14"/>
        <v/>
      </c>
      <c r="R130" s="155"/>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59"/>
      <c r="L131" s="159"/>
      <c r="M131" s="159"/>
      <c r="N131" s="159"/>
      <c r="O131" s="100" t="str">
        <f t="shared" si="17"/>
        <v/>
      </c>
      <c r="P131" s="113" t="str">
        <f t="shared" si="12"/>
        <v/>
      </c>
      <c r="Q131" s="116" t="str">
        <f t="shared" si="14"/>
        <v/>
      </c>
      <c r="R131" s="155"/>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59"/>
      <c r="L132" s="159"/>
      <c r="M132" s="159"/>
      <c r="N132" s="159"/>
      <c r="O132" s="100" t="str">
        <f t="shared" si="17"/>
        <v/>
      </c>
      <c r="P132" s="113" t="str">
        <f t="shared" si="12"/>
        <v/>
      </c>
      <c r="Q132" s="116" t="str">
        <f t="shared" si="14"/>
        <v/>
      </c>
      <c r="R132" s="155"/>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59"/>
      <c r="L133" s="159"/>
      <c r="M133" s="159"/>
      <c r="N133" s="159"/>
      <c r="O133" s="100" t="str">
        <f t="shared" si="17"/>
        <v/>
      </c>
      <c r="P133" s="113" t="str">
        <f t="shared" si="12"/>
        <v/>
      </c>
      <c r="Q133" s="116" t="str">
        <f t="shared" si="14"/>
        <v/>
      </c>
      <c r="R133" s="155"/>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59"/>
      <c r="L134" s="159"/>
      <c r="M134" s="159"/>
      <c r="N134" s="159"/>
      <c r="O134" s="100" t="str">
        <f t="shared" si="17"/>
        <v/>
      </c>
      <c r="P134" s="113" t="str">
        <f t="shared" si="12"/>
        <v/>
      </c>
      <c r="Q134" s="116" t="str">
        <f t="shared" si="14"/>
        <v/>
      </c>
      <c r="R134" s="155"/>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59"/>
      <c r="L135" s="159"/>
      <c r="M135" s="159"/>
      <c r="N135" s="159"/>
      <c r="O135" s="100" t="str">
        <f t="shared" si="17"/>
        <v/>
      </c>
      <c r="P135" s="113" t="str">
        <f t="shared" si="12"/>
        <v/>
      </c>
      <c r="Q135" s="116" t="str">
        <f t="shared" si="14"/>
        <v/>
      </c>
      <c r="R135" s="155"/>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isf8vSXcS52fbwggMHFF/glafFey2Q6LgpIZlc+1nOvp7IUQG+AgLkClLszT2/aWoef/2YO7KbzKNn+gmyqhzA==" saltValue="XP+nJrPFrD2PfG8O2GCp+Q=="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23" sqref="G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2895</v>
      </c>
      <c r="L2" t="s">
        <v>1651</v>
      </c>
    </row>
    <row r="3" spans="1:12" ht="13.8" thickBot="1" x14ac:dyDescent="0.25">
      <c r="A3" s="23" t="s">
        <v>110</v>
      </c>
      <c r="B3" s="24">
        <v>1</v>
      </c>
      <c r="C3" s="87" t="s">
        <v>2</v>
      </c>
      <c r="D3" s="30" t="s">
        <v>120</v>
      </c>
      <c r="E3" s="35">
        <f>申込一覧表!F4</f>
        <v>0</v>
      </c>
      <c r="F3" s="111" t="e">
        <f>VLOOKUP(E3,$E$4:$I$10,2,FALSE)</f>
        <v>#N/A</v>
      </c>
      <c r="G3" s="111" t="e">
        <f>VLOOKUP(E3,$E$4:$I$10,3,FALSE)</f>
        <v>#N/A</v>
      </c>
      <c r="H3" s="111" t="e">
        <f>VLOOKUP(E3,$E$4:$I$10,4,FALSE)</f>
        <v>#N/A</v>
      </c>
      <c r="I3" s="111" t="str">
        <f>IF(E3=0,"",VLOOKUP(E3,$E$4:$I$10,5,FALSE))</f>
        <v/>
      </c>
      <c r="J3" s="51" t="s">
        <v>8</v>
      </c>
      <c r="K3" s="57" t="s">
        <v>141</v>
      </c>
    </row>
    <row r="4" spans="1:12" ht="13.8" thickBot="1" x14ac:dyDescent="0.25">
      <c r="A4" s="23" t="s">
        <v>1081</v>
      </c>
      <c r="B4" s="24">
        <v>2</v>
      </c>
      <c r="C4" s="28"/>
      <c r="D4" s="36" t="s">
        <v>121</v>
      </c>
      <c r="E4" s="153" t="s">
        <v>106</v>
      </c>
      <c r="F4" s="38">
        <v>1400</v>
      </c>
      <c r="G4" s="39"/>
      <c r="H4" s="40" t="s">
        <v>2718</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6</v>
      </c>
      <c r="F6" s="42">
        <v>900</v>
      </c>
      <c r="G6" s="43"/>
      <c r="H6" s="44" t="s">
        <v>150</v>
      </c>
      <c r="I6" s="60">
        <v>4</v>
      </c>
      <c r="J6" s="51" t="s">
        <v>10</v>
      </c>
      <c r="K6" s="57" t="s">
        <v>144</v>
      </c>
    </row>
    <row r="7" spans="1:12" x14ac:dyDescent="0.2">
      <c r="A7" s="23" t="s">
        <v>1084</v>
      </c>
      <c r="B7" s="24">
        <v>5</v>
      </c>
      <c r="C7" s="17"/>
      <c r="D7" s="36" t="s">
        <v>124</v>
      </c>
      <c r="E7" s="41" t="s">
        <v>7</v>
      </c>
      <c r="F7" s="42">
        <v>500</v>
      </c>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3000</v>
      </c>
      <c r="G10" s="48">
        <v>3000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4" t="s">
        <v>2897</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9m0d13RnuhUUq5De4sm8RBeTJwlLWTgSNBXB3AteEf/vmlX3DzBlI7xWGzgeIJSFuE2MCUP+o/bjXx8TVNb+w==" saltValue="aq3HlAho5t4zqDnx1nWYK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E1" zoomScale="140" zoomScaleNormal="140" workbookViewId="0">
      <selection activeCell="R424" sqref="R424"/>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e">
        <f>VLOOKUP(A3,$G$3:$K$202,申込一覧表!$A$2,FALSE)</f>
        <v>#REF!</v>
      </c>
      <c r="C3" s="68"/>
      <c r="D3" s="68"/>
      <c r="G3" s="71">
        <v>1</v>
      </c>
      <c r="H3" s="72" t="s">
        <v>1071</v>
      </c>
      <c r="I3" s="69" t="s">
        <v>1600</v>
      </c>
      <c r="J3" s="151" t="s">
        <v>1405</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e">
        <f>VLOOKUP(A4,$G$3:$K$202,申込一覧表!$A$2,FALSE)</f>
        <v>#REF!</v>
      </c>
      <c r="C4" s="68"/>
      <c r="D4" s="68"/>
      <c r="G4" s="71">
        <v>2</v>
      </c>
      <c r="H4" s="72" t="s">
        <v>2721</v>
      </c>
      <c r="I4" s="69" t="s">
        <v>889</v>
      </c>
      <c r="J4" s="151"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2722</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e">
        <f>VLOOKUP(A6,$G$3:$K$202,申込一覧表!$A$2,FALSE)</f>
        <v>#REF!</v>
      </c>
      <c r="C6" s="68"/>
      <c r="D6" s="68"/>
      <c r="G6" s="71">
        <v>4</v>
      </c>
      <c r="H6" s="72" t="s">
        <v>2723</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2724</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e">
        <f>VLOOKUP(A8,$G$3:$K$202,申込一覧表!$A$2,FALSE)</f>
        <v>#REF!</v>
      </c>
      <c r="C8" s="68"/>
      <c r="D8" s="68"/>
      <c r="G8" s="71">
        <v>6</v>
      </c>
      <c r="H8" s="72" t="s">
        <v>2727</v>
      </c>
      <c r="I8" s="69" t="s">
        <v>893</v>
      </c>
      <c r="J8" s="72" t="s">
        <v>1410</v>
      </c>
      <c r="K8" s="72" t="s">
        <v>1178</v>
      </c>
      <c r="M8">
        <v>273187</v>
      </c>
      <c r="N8" t="s">
        <v>157</v>
      </c>
      <c r="O8" t="s">
        <v>149</v>
      </c>
      <c r="P8" s="121" t="s">
        <v>893</v>
      </c>
      <c r="Q8" s="121" t="s">
        <v>219</v>
      </c>
      <c r="R8" s="121" t="s">
        <v>2898</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t="s">
        <v>2728</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t="s">
        <v>2729</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t="s">
        <v>2730</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t="s">
        <v>2731</v>
      </c>
      <c r="I12" s="69" t="s">
        <v>897</v>
      </c>
      <c r="J12" s="72" t="s">
        <v>1414</v>
      </c>
      <c r="K12" s="72" t="s">
        <v>2919</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t="s">
        <v>2732</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t="s">
        <v>2733</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t="s">
        <v>2734</v>
      </c>
      <c r="I15" s="69" t="s">
        <v>900</v>
      </c>
      <c r="J15" s="72" t="s">
        <v>1417</v>
      </c>
      <c r="K15" s="72" t="s">
        <v>2920</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t="s">
        <v>2735</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t="s">
        <v>2736</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t="s">
        <v>2737</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t="s">
        <v>2738</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t="s">
        <v>2739</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t="s">
        <v>2740</v>
      </c>
      <c r="I21" s="69" t="s">
        <v>905</v>
      </c>
      <c r="J21" s="72" t="s">
        <v>1423</v>
      </c>
      <c r="K21" s="72" t="s">
        <v>2921</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t="s">
        <v>2743</v>
      </c>
      <c r="I22" s="69" t="s">
        <v>906</v>
      </c>
      <c r="J22" s="72" t="s">
        <v>1424</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t="s">
        <v>2744</v>
      </c>
      <c r="I23" s="69" t="s">
        <v>2715</v>
      </c>
      <c r="J23" s="72" t="s">
        <v>1425</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t="s">
        <v>2745</v>
      </c>
      <c r="I24" s="69" t="s">
        <v>2635</v>
      </c>
      <c r="J24" s="72" t="s">
        <v>1426</v>
      </c>
      <c r="K24" s="72" t="s">
        <v>2922</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t="s">
        <v>2746</v>
      </c>
      <c r="I25" s="69" t="s">
        <v>2636</v>
      </c>
      <c r="J25" s="72" t="s">
        <v>1427</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t="s">
        <v>2747</v>
      </c>
      <c r="I26" s="69" t="s">
        <v>2637</v>
      </c>
      <c r="J26" s="72" t="s">
        <v>1428</v>
      </c>
      <c r="K26" s="72" t="s">
        <v>2923</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t="s">
        <v>2748</v>
      </c>
      <c r="I27" s="69" t="s">
        <v>2638</v>
      </c>
      <c r="J27" s="72" t="s">
        <v>1429</v>
      </c>
      <c r="K27" s="72" t="s">
        <v>2924</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t="s">
        <v>2749</v>
      </c>
      <c r="I28" s="69" t="s">
        <v>2639</v>
      </c>
      <c r="J28" s="72" t="s">
        <v>1430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t="s">
        <v>2750</v>
      </c>
      <c r="I29" s="69" t="s">
        <v>2640</v>
      </c>
      <c r="J29" s="72" t="s">
        <v>1431</v>
      </c>
      <c r="K29" s="72" t="s">
        <v>2928</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t="s">
        <v>2751</v>
      </c>
      <c r="I30" s="69" t="s">
        <v>2641</v>
      </c>
      <c r="J30" s="72" t="s">
        <v>1432</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t="s">
        <v>2752</v>
      </c>
      <c r="I31" s="69" t="s">
        <v>2642</v>
      </c>
      <c r="J31" s="72" t="s">
        <v>1433</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t="s">
        <v>2753</v>
      </c>
      <c r="I32" s="69" t="s">
        <v>2643</v>
      </c>
      <c r="J32" s="72" t="s">
        <v>1434</v>
      </c>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t="s">
        <v>2754</v>
      </c>
      <c r="I33" s="69" t="s">
        <v>2644</v>
      </c>
      <c r="J33" s="72" t="s">
        <v>1435</v>
      </c>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t="s">
        <v>2755</v>
      </c>
      <c r="I34" s="69" t="s">
        <v>2645</v>
      </c>
      <c r="J34" s="72" t="s">
        <v>1436</v>
      </c>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t="s">
        <v>2756</v>
      </c>
      <c r="I35" s="69" t="s">
        <v>2646</v>
      </c>
      <c r="J35" s="72" t="s">
        <v>1437</v>
      </c>
      <c r="K35" s="72" t="s">
        <v>2925</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t="s">
        <v>2757</v>
      </c>
      <c r="I36" s="69" t="s">
        <v>2647</v>
      </c>
      <c r="J36" s="72" t="s">
        <v>1438</v>
      </c>
      <c r="K36" s="72" t="s">
        <v>2926</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t="s">
        <v>2758</v>
      </c>
      <c r="I37" s="69" t="s">
        <v>2648</v>
      </c>
      <c r="J37" s="72" t="s">
        <v>1439</v>
      </c>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t="s">
        <v>2759</v>
      </c>
      <c r="I38" s="69" t="s">
        <v>2649</v>
      </c>
      <c r="J38" s="72" t="s">
        <v>1440</v>
      </c>
      <c r="K38" s="72" t="s">
        <v>2927</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t="s">
        <v>2760</v>
      </c>
      <c r="I39" s="69" t="s">
        <v>2650</v>
      </c>
      <c r="J39" s="72" t="s">
        <v>1441</v>
      </c>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t="s">
        <v>2761</v>
      </c>
      <c r="I40" s="69" t="s">
        <v>2651</v>
      </c>
      <c r="J40" s="72" t="s">
        <v>1442</v>
      </c>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t="s">
        <v>2762</v>
      </c>
      <c r="I41" s="69" t="s">
        <v>2652</v>
      </c>
      <c r="J41" s="72" t="s">
        <v>1443</v>
      </c>
      <c r="K41" s="72" t="s">
        <v>2929</v>
      </c>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t="s">
        <v>2763</v>
      </c>
      <c r="I42" s="69" t="s">
        <v>2653</v>
      </c>
      <c r="J42" s="72" t="s">
        <v>1444</v>
      </c>
      <c r="K42" s="72" t="s">
        <v>2930</v>
      </c>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t="s">
        <v>2764</v>
      </c>
      <c r="I43" s="69" t="s">
        <v>2654</v>
      </c>
      <c r="J43" s="72" t="s">
        <v>1445</v>
      </c>
      <c r="K43" s="72" t="s">
        <v>2931</v>
      </c>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t="s">
        <v>2765</v>
      </c>
      <c r="I44" s="69" t="s">
        <v>2655</v>
      </c>
      <c r="J44" s="72" t="s">
        <v>1446</v>
      </c>
      <c r="K44" s="72" t="s">
        <v>2932</v>
      </c>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t="s">
        <v>2766</v>
      </c>
      <c r="I45" s="69" t="s">
        <v>2656</v>
      </c>
      <c r="J45" s="72" t="s">
        <v>1447</v>
      </c>
      <c r="K45" s="72" t="s">
        <v>2933</v>
      </c>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t="s">
        <v>2769</v>
      </c>
      <c r="I46" s="69" t="s">
        <v>2713</v>
      </c>
      <c r="J46" s="72" t="s">
        <v>1448</v>
      </c>
      <c r="K46" s="72" t="s">
        <v>2934</v>
      </c>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t="s">
        <v>2772</v>
      </c>
      <c r="I47" s="69" t="s">
        <v>2658</v>
      </c>
      <c r="J47" s="72" t="s">
        <v>1449</v>
      </c>
      <c r="K47" s="72" t="s">
        <v>2935</v>
      </c>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t="s">
        <v>2774</v>
      </c>
      <c r="I48" s="69" t="s">
        <v>2659</v>
      </c>
      <c r="J48" s="72" t="s">
        <v>1450</v>
      </c>
      <c r="K48" s="72" t="s">
        <v>2936</v>
      </c>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t="s">
        <v>2777</v>
      </c>
      <c r="I49" s="69" t="s">
        <v>2660</v>
      </c>
      <c r="J49" s="72" t="s">
        <v>1451</v>
      </c>
      <c r="K49" s="72" t="s">
        <v>2937</v>
      </c>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t="s">
        <v>2780</v>
      </c>
      <c r="I50" s="69" t="s">
        <v>2661</v>
      </c>
      <c r="J50" s="72" t="s">
        <v>1452</v>
      </c>
      <c r="K50" s="72" t="s">
        <v>2938</v>
      </c>
      <c r="M50">
        <v>273427</v>
      </c>
      <c r="N50" t="s">
        <v>195</v>
      </c>
      <c r="O50" t="s">
        <v>149</v>
      </c>
      <c r="P50" s="121" t="s">
        <v>2661</v>
      </c>
      <c r="Q50" s="121" t="s">
        <v>260</v>
      </c>
      <c r="R50" s="121" t="s">
        <v>349</v>
      </c>
      <c r="AA50" t="s">
        <v>2661</v>
      </c>
      <c r="AB50">
        <v>48</v>
      </c>
      <c r="AC50" t="s">
        <v>2588</v>
      </c>
      <c r="AD50" t="s">
        <v>195</v>
      </c>
    </row>
    <row r="51" spans="1:30" x14ac:dyDescent="0.2">
      <c r="A51">
        <v>49</v>
      </c>
      <c r="B51" s="68" t="e">
        <f>VLOOKUP(A51,$G$3:$K$202,申込一覧表!$A$2,FALSE)</f>
        <v>#REF!</v>
      </c>
      <c r="C51" s="68"/>
      <c r="D51" s="68"/>
      <c r="G51" s="71">
        <v>49</v>
      </c>
      <c r="H51" s="72" t="s">
        <v>2783</v>
      </c>
      <c r="I51" s="69" t="s">
        <v>2662</v>
      </c>
      <c r="J51" s="72" t="s">
        <v>1453</v>
      </c>
      <c r="K51" s="72" t="s">
        <v>2939</v>
      </c>
      <c r="M51">
        <v>273428</v>
      </c>
      <c r="N51" t="s">
        <v>196</v>
      </c>
      <c r="O51" t="s">
        <v>149</v>
      </c>
      <c r="P51" s="121" t="s">
        <v>2662</v>
      </c>
      <c r="Q51" s="121" t="s">
        <v>261</v>
      </c>
      <c r="R51" s="121" t="s">
        <v>386</v>
      </c>
      <c r="AA51" t="s">
        <v>2662</v>
      </c>
      <c r="AB51">
        <v>49</v>
      </c>
      <c r="AC51" t="s">
        <v>2588</v>
      </c>
      <c r="AD51" t="s">
        <v>196</v>
      </c>
    </row>
    <row r="52" spans="1:30" x14ac:dyDescent="0.2">
      <c r="A52">
        <v>50</v>
      </c>
      <c r="B52" s="68" t="e">
        <f>VLOOKUP(A52,$G$3:$K$202,申込一覧表!$A$2,FALSE)</f>
        <v>#REF!</v>
      </c>
      <c r="C52" s="68"/>
      <c r="D52" s="68"/>
      <c r="G52" s="71">
        <v>50</v>
      </c>
      <c r="H52" s="72" t="s">
        <v>2786</v>
      </c>
      <c r="I52" s="69" t="s">
        <v>2663</v>
      </c>
      <c r="J52" s="72" t="s">
        <v>1454</v>
      </c>
      <c r="K52" s="72" t="s">
        <v>2940</v>
      </c>
      <c r="M52">
        <v>273429</v>
      </c>
      <c r="N52" t="s">
        <v>197</v>
      </c>
      <c r="O52" t="s">
        <v>149</v>
      </c>
      <c r="P52" s="121" t="s">
        <v>2663</v>
      </c>
      <c r="Q52" s="121" t="s">
        <v>262</v>
      </c>
      <c r="R52" s="121" t="s">
        <v>350</v>
      </c>
      <c r="AA52" t="s">
        <v>2663</v>
      </c>
      <c r="AB52">
        <v>50</v>
      </c>
      <c r="AC52" t="s">
        <v>2588</v>
      </c>
      <c r="AD52" t="s">
        <v>197</v>
      </c>
    </row>
    <row r="53" spans="1:30" x14ac:dyDescent="0.2">
      <c r="A53">
        <v>51</v>
      </c>
      <c r="B53" s="68" t="e">
        <f>VLOOKUP(A53,$G$3:$K$202,申込一覧表!$A$2,FALSE)</f>
        <v>#REF!</v>
      </c>
      <c r="C53" s="68"/>
      <c r="D53" s="68"/>
      <c r="G53" s="71">
        <v>51</v>
      </c>
      <c r="H53" s="72" t="s">
        <v>2787</v>
      </c>
      <c r="I53" s="69" t="s">
        <v>2664</v>
      </c>
      <c r="J53" s="72" t="s">
        <v>1455</v>
      </c>
      <c r="K53" s="72" t="s">
        <v>2941</v>
      </c>
      <c r="M53">
        <v>273452</v>
      </c>
      <c r="N53" t="s">
        <v>198</v>
      </c>
      <c r="O53" t="s">
        <v>149</v>
      </c>
      <c r="P53" s="121" t="s">
        <v>2664</v>
      </c>
      <c r="Q53" s="121" t="s">
        <v>263</v>
      </c>
      <c r="R53" s="121" t="s">
        <v>351</v>
      </c>
      <c r="AA53" t="s">
        <v>2664</v>
      </c>
      <c r="AB53">
        <v>51</v>
      </c>
      <c r="AC53" t="s">
        <v>2588</v>
      </c>
      <c r="AD53" t="s">
        <v>198</v>
      </c>
    </row>
    <row r="54" spans="1:30" x14ac:dyDescent="0.2">
      <c r="A54">
        <v>52</v>
      </c>
      <c r="B54" s="68" t="e">
        <f>VLOOKUP(A54,$G$3:$K$202,申込一覧表!$A$2,FALSE)</f>
        <v>#REF!</v>
      </c>
      <c r="C54" s="68"/>
      <c r="D54" s="68"/>
      <c r="G54" s="71">
        <v>52</v>
      </c>
      <c r="H54" s="72" t="s">
        <v>2788</v>
      </c>
      <c r="I54" s="69" t="s">
        <v>2665</v>
      </c>
      <c r="J54" s="72" t="s">
        <v>1456</v>
      </c>
      <c r="K54" s="72" t="s">
        <v>2942</v>
      </c>
      <c r="M54">
        <v>273478</v>
      </c>
      <c r="N54" t="s">
        <v>199</v>
      </c>
      <c r="O54" t="s">
        <v>149</v>
      </c>
      <c r="P54" s="121" t="s">
        <v>2665</v>
      </c>
      <c r="Q54" s="121" t="s">
        <v>264</v>
      </c>
      <c r="R54" s="121" t="s">
        <v>389</v>
      </c>
      <c r="AA54" t="s">
        <v>2665</v>
      </c>
      <c r="AB54">
        <v>52</v>
      </c>
      <c r="AC54" t="s">
        <v>2588</v>
      </c>
      <c r="AD54" t="s">
        <v>199</v>
      </c>
    </row>
    <row r="55" spans="1:30" x14ac:dyDescent="0.2">
      <c r="A55">
        <v>53</v>
      </c>
      <c r="B55" s="68" t="e">
        <f>VLOOKUP(A55,$G$3:$K$202,申込一覧表!$A$2,FALSE)</f>
        <v>#REF!</v>
      </c>
      <c r="C55" s="68"/>
      <c r="D55" s="68"/>
      <c r="G55" s="71">
        <v>53</v>
      </c>
      <c r="H55" s="72" t="s">
        <v>2790</v>
      </c>
      <c r="I55" s="69" t="s">
        <v>2666</v>
      </c>
      <c r="J55" s="72" t="s">
        <v>1457</v>
      </c>
      <c r="K55" s="72" t="s">
        <v>2943</v>
      </c>
      <c r="M55">
        <v>273430</v>
      </c>
      <c r="N55" t="s">
        <v>200</v>
      </c>
      <c r="O55" t="s">
        <v>149</v>
      </c>
      <c r="P55" s="121" t="s">
        <v>2666</v>
      </c>
      <c r="Q55" s="121" t="s">
        <v>265</v>
      </c>
      <c r="R55" s="121" t="s">
        <v>382</v>
      </c>
      <c r="AA55" t="s">
        <v>2666</v>
      </c>
      <c r="AB55">
        <v>53</v>
      </c>
      <c r="AC55" t="s">
        <v>2588</v>
      </c>
      <c r="AD55" t="s">
        <v>200</v>
      </c>
    </row>
    <row r="56" spans="1:30" x14ac:dyDescent="0.2">
      <c r="A56">
        <v>54</v>
      </c>
      <c r="B56" s="68" t="e">
        <f>VLOOKUP(A56,$G$3:$K$202,申込一覧表!$A$2,FALSE)</f>
        <v>#REF!</v>
      </c>
      <c r="C56" s="68"/>
      <c r="D56" s="68"/>
      <c r="G56" s="71">
        <v>54</v>
      </c>
      <c r="H56" s="72" t="s">
        <v>2791</v>
      </c>
      <c r="I56" s="69" t="s">
        <v>2667</v>
      </c>
      <c r="J56" s="72" t="s">
        <v>1458</v>
      </c>
      <c r="K56" s="72" t="s">
        <v>2944</v>
      </c>
      <c r="M56">
        <v>273431</v>
      </c>
      <c r="N56" t="s">
        <v>201</v>
      </c>
      <c r="O56" t="s">
        <v>149</v>
      </c>
      <c r="P56" s="121" t="s">
        <v>2667</v>
      </c>
      <c r="Q56" s="121" t="s">
        <v>266</v>
      </c>
      <c r="R56" s="121" t="s">
        <v>352</v>
      </c>
      <c r="AA56" t="s">
        <v>2667</v>
      </c>
      <c r="AB56">
        <v>54</v>
      </c>
      <c r="AC56" t="s">
        <v>2588</v>
      </c>
      <c r="AD56" t="s">
        <v>201</v>
      </c>
    </row>
    <row r="57" spans="1:30" x14ac:dyDescent="0.2">
      <c r="A57">
        <v>55</v>
      </c>
      <c r="B57" s="68" t="e">
        <f>VLOOKUP(A57,$G$3:$K$202,申込一覧表!$A$2,FALSE)</f>
        <v>#REF!</v>
      </c>
      <c r="C57" s="68"/>
      <c r="D57" s="68"/>
      <c r="G57" s="71">
        <v>55</v>
      </c>
      <c r="H57" s="72" t="s">
        <v>2792</v>
      </c>
      <c r="I57" s="69" t="s">
        <v>2668</v>
      </c>
      <c r="J57" s="72" t="s">
        <v>1459</v>
      </c>
      <c r="K57" s="72" t="s">
        <v>2945</v>
      </c>
      <c r="M57">
        <v>273458</v>
      </c>
      <c r="N57" t="s">
        <v>202</v>
      </c>
      <c r="O57" t="s">
        <v>149</v>
      </c>
      <c r="P57" s="121" t="s">
        <v>2668</v>
      </c>
      <c r="Q57" s="121" t="s">
        <v>267</v>
      </c>
      <c r="R57" s="121" t="s">
        <v>381</v>
      </c>
      <c r="AA57" t="s">
        <v>2668</v>
      </c>
      <c r="AB57">
        <v>55</v>
      </c>
      <c r="AC57" t="s">
        <v>2588</v>
      </c>
      <c r="AD57" t="s">
        <v>202</v>
      </c>
    </row>
    <row r="58" spans="1:30" x14ac:dyDescent="0.2">
      <c r="A58">
        <v>56</v>
      </c>
      <c r="B58" s="68" t="e">
        <f>VLOOKUP(A58,$G$3:$K$202,申込一覧表!$A$2,FALSE)</f>
        <v>#REF!</v>
      </c>
      <c r="C58" s="68"/>
      <c r="D58" s="68"/>
      <c r="G58" s="71">
        <v>56</v>
      </c>
      <c r="H58" s="72" t="s">
        <v>2793</v>
      </c>
      <c r="I58" s="69" t="s">
        <v>2669</v>
      </c>
      <c r="J58" s="72" t="s">
        <v>1460</v>
      </c>
      <c r="K58" s="72" t="s">
        <v>2946</v>
      </c>
      <c r="M58">
        <v>273497</v>
      </c>
      <c r="N58" t="s">
        <v>203</v>
      </c>
      <c r="O58" t="s">
        <v>149</v>
      </c>
      <c r="P58" s="121" t="s">
        <v>2669</v>
      </c>
      <c r="Q58" s="121" t="s">
        <v>268</v>
      </c>
      <c r="R58" s="121" t="s">
        <v>353</v>
      </c>
      <c r="AA58" t="s">
        <v>2669</v>
      </c>
      <c r="AB58">
        <v>56</v>
      </c>
      <c r="AC58" t="s">
        <v>2588</v>
      </c>
      <c r="AD58" t="s">
        <v>203</v>
      </c>
    </row>
    <row r="59" spans="1:30" x14ac:dyDescent="0.2">
      <c r="A59">
        <v>57</v>
      </c>
      <c r="B59" s="68" t="e">
        <f>VLOOKUP(A59,$G$3:$K$202,申込一覧表!$A$2,FALSE)</f>
        <v>#REF!</v>
      </c>
      <c r="C59" s="68"/>
      <c r="D59" s="68"/>
      <c r="G59" s="71">
        <v>57</v>
      </c>
      <c r="H59" s="72" t="s">
        <v>2794</v>
      </c>
      <c r="I59" s="72" t="s">
        <v>2670</v>
      </c>
      <c r="J59" s="72" t="s">
        <v>1461</v>
      </c>
      <c r="K59" s="72"/>
      <c r="M59">
        <v>273434</v>
      </c>
      <c r="N59" t="s">
        <v>204</v>
      </c>
      <c r="O59" t="s">
        <v>149</v>
      </c>
      <c r="P59" s="121" t="s">
        <v>2670</v>
      </c>
      <c r="Q59" s="121" t="s">
        <v>269</v>
      </c>
      <c r="R59" s="121" t="s">
        <v>354</v>
      </c>
      <c r="AA59" t="s">
        <v>2670</v>
      </c>
      <c r="AB59">
        <v>57</v>
      </c>
      <c r="AC59" t="s">
        <v>2588</v>
      </c>
      <c r="AD59" t="s">
        <v>204</v>
      </c>
    </row>
    <row r="60" spans="1:30" x14ac:dyDescent="0.2">
      <c r="A60">
        <v>58</v>
      </c>
      <c r="B60" s="68" t="e">
        <f>VLOOKUP(A60,$G$3:$K$202,申込一覧表!$A$2,FALSE)</f>
        <v>#REF!</v>
      </c>
      <c r="C60" s="68"/>
      <c r="D60" s="68"/>
      <c r="G60" s="71">
        <v>58</v>
      </c>
      <c r="H60" s="72" t="s">
        <v>2797</v>
      </c>
      <c r="I60" s="72" t="s">
        <v>2671</v>
      </c>
      <c r="J60" s="72" t="s">
        <v>1462</v>
      </c>
      <c r="K60" s="72"/>
      <c r="M60">
        <v>273435</v>
      </c>
      <c r="N60" t="s">
        <v>205</v>
      </c>
      <c r="O60" t="s">
        <v>149</v>
      </c>
      <c r="P60" s="121" t="s">
        <v>2671</v>
      </c>
      <c r="Q60" s="121" t="s">
        <v>270</v>
      </c>
      <c r="R60" s="121" t="s">
        <v>380</v>
      </c>
      <c r="AA60" t="s">
        <v>2671</v>
      </c>
      <c r="AB60">
        <v>58</v>
      </c>
      <c r="AC60" t="s">
        <v>2588</v>
      </c>
      <c r="AD60" t="s">
        <v>205</v>
      </c>
    </row>
    <row r="61" spans="1:30" x14ac:dyDescent="0.2">
      <c r="A61">
        <v>59</v>
      </c>
      <c r="B61" s="68" t="e">
        <f>VLOOKUP(A61,$G$3:$K$202,申込一覧表!$A$2,FALSE)</f>
        <v>#REF!</v>
      </c>
      <c r="C61" s="68"/>
      <c r="D61" s="68"/>
      <c r="G61" s="71">
        <v>59</v>
      </c>
      <c r="H61" s="72" t="s">
        <v>2798</v>
      </c>
      <c r="I61" s="72" t="s">
        <v>2672</v>
      </c>
      <c r="J61" s="72" t="s">
        <v>1463</v>
      </c>
      <c r="K61" s="72"/>
      <c r="M61">
        <v>273447</v>
      </c>
      <c r="N61" t="s">
        <v>206</v>
      </c>
      <c r="O61" t="s">
        <v>149</v>
      </c>
      <c r="P61" s="121" t="s">
        <v>2672</v>
      </c>
      <c r="Q61" s="121" t="s">
        <v>271</v>
      </c>
      <c r="R61" s="121" t="s">
        <v>379</v>
      </c>
      <c r="AA61" t="s">
        <v>2672</v>
      </c>
      <c r="AB61">
        <v>59</v>
      </c>
      <c r="AC61" t="s">
        <v>2588</v>
      </c>
      <c r="AD61" t="s">
        <v>206</v>
      </c>
    </row>
    <row r="62" spans="1:30" x14ac:dyDescent="0.2">
      <c r="A62">
        <v>60</v>
      </c>
      <c r="B62" s="68" t="e">
        <f>VLOOKUP(A62,$G$3:$K$202,申込一覧表!$A$2,FALSE)</f>
        <v>#REF!</v>
      </c>
      <c r="C62" s="68"/>
      <c r="D62" s="68"/>
      <c r="G62" s="71">
        <v>60</v>
      </c>
      <c r="H62" s="72" t="s">
        <v>2799</v>
      </c>
      <c r="I62" s="72" t="s">
        <v>2673</v>
      </c>
      <c r="J62" s="72" t="s">
        <v>1464</v>
      </c>
      <c r="K62" s="72"/>
      <c r="M62">
        <v>273455</v>
      </c>
      <c r="N62" t="s">
        <v>207</v>
      </c>
      <c r="O62" t="s">
        <v>149</v>
      </c>
      <c r="P62" s="121" t="s">
        <v>2673</v>
      </c>
      <c r="Q62" s="121" t="s">
        <v>272</v>
      </c>
      <c r="R62" s="121" t="s">
        <v>355</v>
      </c>
      <c r="AA62" t="s">
        <v>2673</v>
      </c>
      <c r="AB62">
        <v>60</v>
      </c>
      <c r="AC62" t="s">
        <v>2588</v>
      </c>
      <c r="AD62" t="s">
        <v>207</v>
      </c>
    </row>
    <row r="63" spans="1:30" x14ac:dyDescent="0.2">
      <c r="A63">
        <v>61</v>
      </c>
      <c r="B63" s="68" t="e">
        <f>VLOOKUP(A63,$G$3:$K$202,申込一覧表!$A$2,FALSE)</f>
        <v>#REF!</v>
      </c>
      <c r="C63" s="68"/>
      <c r="D63" s="68"/>
      <c r="G63" s="71">
        <v>61</v>
      </c>
      <c r="H63" s="72" t="s">
        <v>2800</v>
      </c>
      <c r="I63" s="72" t="s">
        <v>2674</v>
      </c>
      <c r="J63" s="72" t="s">
        <v>1465</v>
      </c>
      <c r="K63" s="72"/>
      <c r="M63">
        <v>273594</v>
      </c>
      <c r="N63" t="s">
        <v>208</v>
      </c>
      <c r="O63" t="s">
        <v>149</v>
      </c>
      <c r="P63" s="121" t="s">
        <v>2674</v>
      </c>
      <c r="Q63" s="121" t="s">
        <v>273</v>
      </c>
      <c r="R63" s="121" t="s">
        <v>356</v>
      </c>
      <c r="AA63" t="s">
        <v>2674</v>
      </c>
      <c r="AB63">
        <v>61</v>
      </c>
      <c r="AC63" t="s">
        <v>2588</v>
      </c>
      <c r="AD63" t="s">
        <v>208</v>
      </c>
    </row>
    <row r="64" spans="1:30" x14ac:dyDescent="0.2">
      <c r="A64">
        <v>62</v>
      </c>
      <c r="B64" s="68" t="e">
        <f>VLOOKUP(A64,$G$3:$K$202,申込一覧表!$A$2,FALSE)</f>
        <v>#REF!</v>
      </c>
      <c r="C64" s="68"/>
      <c r="D64" s="68"/>
      <c r="G64" s="71">
        <v>62</v>
      </c>
      <c r="H64" s="72" t="s">
        <v>2801</v>
      </c>
      <c r="I64" s="72" t="s">
        <v>2675</v>
      </c>
      <c r="J64" s="72" t="s">
        <v>1466</v>
      </c>
      <c r="K64" s="72"/>
      <c r="M64">
        <v>273537</v>
      </c>
      <c r="N64" t="s">
        <v>209</v>
      </c>
      <c r="O64" t="s">
        <v>149</v>
      </c>
      <c r="P64" s="121" t="s">
        <v>2675</v>
      </c>
      <c r="Q64" s="121" t="s">
        <v>274</v>
      </c>
      <c r="R64" s="121" t="s">
        <v>357</v>
      </c>
      <c r="AA64" t="s">
        <v>2675</v>
      </c>
      <c r="AB64">
        <v>62</v>
      </c>
      <c r="AC64" t="s">
        <v>2588</v>
      </c>
      <c r="AD64" t="s">
        <v>209</v>
      </c>
    </row>
    <row r="65" spans="1:30" x14ac:dyDescent="0.2">
      <c r="A65">
        <v>63</v>
      </c>
      <c r="B65" s="68" t="e">
        <f>VLOOKUP(A65,$G$3:$K$202,申込一覧表!$A$2,FALSE)</f>
        <v>#REF!</v>
      </c>
      <c r="C65" s="68"/>
      <c r="D65" s="68"/>
      <c r="G65" s="71">
        <v>63</v>
      </c>
      <c r="H65" s="72" t="s">
        <v>2802</v>
      </c>
      <c r="I65" s="72" t="s">
        <v>2676</v>
      </c>
      <c r="J65" s="72" t="s">
        <v>1467</v>
      </c>
      <c r="K65" s="72"/>
      <c r="M65">
        <v>273595</v>
      </c>
      <c r="N65" t="s">
        <v>210</v>
      </c>
      <c r="O65" t="s">
        <v>149</v>
      </c>
      <c r="P65" s="121" t="s">
        <v>2676</v>
      </c>
      <c r="Q65" s="121" t="s">
        <v>275</v>
      </c>
      <c r="R65" s="121" t="s">
        <v>358</v>
      </c>
      <c r="AA65" t="s">
        <v>2676</v>
      </c>
      <c r="AB65">
        <v>63</v>
      </c>
      <c r="AC65" t="s">
        <v>2588</v>
      </c>
      <c r="AD65" t="s">
        <v>210</v>
      </c>
    </row>
    <row r="66" spans="1:30" x14ac:dyDescent="0.2">
      <c r="A66">
        <v>64</v>
      </c>
      <c r="B66" s="68" t="e">
        <f>VLOOKUP(A66,$G$3:$K$202,申込一覧表!$A$2,FALSE)</f>
        <v>#REF!</v>
      </c>
      <c r="C66" s="68"/>
      <c r="D66" s="68"/>
      <c r="G66" s="71">
        <v>64</v>
      </c>
      <c r="H66" s="72" t="s">
        <v>2803</v>
      </c>
      <c r="I66" s="72" t="s">
        <v>2677</v>
      </c>
      <c r="J66" s="72" t="s">
        <v>1468</v>
      </c>
      <c r="K66" s="72"/>
      <c r="M66">
        <v>273539</v>
      </c>
      <c r="N66" t="s">
        <v>211</v>
      </c>
      <c r="O66" t="s">
        <v>149</v>
      </c>
      <c r="P66" s="121" t="s">
        <v>2677</v>
      </c>
      <c r="Q66" s="121" t="s">
        <v>276</v>
      </c>
      <c r="R66" s="121" t="s">
        <v>378</v>
      </c>
      <c r="AA66" t="s">
        <v>2677</v>
      </c>
      <c r="AB66">
        <v>64</v>
      </c>
      <c r="AC66" t="s">
        <v>2588</v>
      </c>
      <c r="AD66" t="s">
        <v>211</v>
      </c>
    </row>
    <row r="67" spans="1:30" x14ac:dyDescent="0.2">
      <c r="A67">
        <v>65</v>
      </c>
      <c r="B67" s="68" t="e">
        <f>VLOOKUP(A67,$G$3:$K$202,申込一覧表!$A$2,FALSE)</f>
        <v>#REF!</v>
      </c>
      <c r="C67" s="68"/>
      <c r="D67" s="68"/>
      <c r="G67" s="71">
        <v>65</v>
      </c>
      <c r="H67" s="72" t="s">
        <v>2804</v>
      </c>
      <c r="I67" s="72" t="s">
        <v>2678</v>
      </c>
      <c r="J67" s="72" t="s">
        <v>1469</v>
      </c>
      <c r="K67" s="72"/>
      <c r="M67">
        <v>273540</v>
      </c>
      <c r="N67" t="s">
        <v>212</v>
      </c>
      <c r="O67" t="s">
        <v>149</v>
      </c>
      <c r="P67" s="121" t="s">
        <v>2678</v>
      </c>
      <c r="Q67" s="121" t="s">
        <v>277</v>
      </c>
      <c r="R67" s="121" t="s">
        <v>359</v>
      </c>
      <c r="AA67" t="s">
        <v>2678</v>
      </c>
      <c r="AB67">
        <v>65</v>
      </c>
      <c r="AC67" t="s">
        <v>2588</v>
      </c>
      <c r="AD67" t="s">
        <v>212</v>
      </c>
    </row>
    <row r="68" spans="1:30" x14ac:dyDescent="0.2">
      <c r="A68">
        <v>66</v>
      </c>
      <c r="B68" s="68" t="e">
        <f>VLOOKUP(A68,$G$3:$K$202,申込一覧表!$A$2,FALSE)</f>
        <v>#REF!</v>
      </c>
      <c r="C68" s="68"/>
      <c r="D68" s="68"/>
      <c r="G68" s="71">
        <v>66</v>
      </c>
      <c r="H68" s="72" t="s">
        <v>2805</v>
      </c>
      <c r="I68" s="72" t="s">
        <v>2679</v>
      </c>
      <c r="J68" s="72" t="s">
        <v>1470</v>
      </c>
      <c r="K68" s="72"/>
      <c r="M68">
        <v>273541</v>
      </c>
      <c r="N68" t="s">
        <v>213</v>
      </c>
      <c r="O68" t="s">
        <v>149</v>
      </c>
      <c r="P68" s="121" t="s">
        <v>2679</v>
      </c>
      <c r="Q68" s="121" t="s">
        <v>278</v>
      </c>
      <c r="R68" s="121" t="s">
        <v>360</v>
      </c>
      <c r="AA68" t="s">
        <v>2679</v>
      </c>
      <c r="AB68">
        <v>66</v>
      </c>
      <c r="AC68" t="s">
        <v>2588</v>
      </c>
      <c r="AD68" t="s">
        <v>213</v>
      </c>
    </row>
    <row r="69" spans="1:30" x14ac:dyDescent="0.2">
      <c r="A69">
        <v>67</v>
      </c>
      <c r="B69" s="68" t="e">
        <f>VLOOKUP(A69,$G$3:$K$202,申込一覧表!$A$2,FALSE)</f>
        <v>#REF!</v>
      </c>
      <c r="C69" s="68"/>
      <c r="D69" s="68"/>
      <c r="G69" s="71">
        <v>67</v>
      </c>
      <c r="H69" s="72" t="s">
        <v>2806</v>
      </c>
      <c r="I69" s="72" t="s">
        <v>2680</v>
      </c>
      <c r="J69" s="72" t="s">
        <v>1471</v>
      </c>
      <c r="K69" s="72"/>
      <c r="M69">
        <v>273611</v>
      </c>
      <c r="N69" t="s">
        <v>279</v>
      </c>
      <c r="O69" t="s">
        <v>149</v>
      </c>
      <c r="P69" s="121" t="s">
        <v>2680</v>
      </c>
      <c r="Q69" s="121" t="s">
        <v>297</v>
      </c>
      <c r="R69" s="121" t="s">
        <v>361</v>
      </c>
      <c r="AA69" t="s">
        <v>2680</v>
      </c>
      <c r="AB69">
        <v>67</v>
      </c>
      <c r="AC69" t="s">
        <v>2588</v>
      </c>
      <c r="AD69" t="s">
        <v>279</v>
      </c>
    </row>
    <row r="70" spans="1:30" x14ac:dyDescent="0.2">
      <c r="A70">
        <v>68</v>
      </c>
      <c r="B70" s="68" t="e">
        <f>VLOOKUP(A70,$G$3:$K$202,申込一覧表!$A$2,FALSE)</f>
        <v>#REF!</v>
      </c>
      <c r="C70" s="68"/>
      <c r="D70" s="68"/>
      <c r="G70" s="71">
        <v>68</v>
      </c>
      <c r="H70" s="72" t="s">
        <v>2807</v>
      </c>
      <c r="I70" s="72" t="s">
        <v>2681</v>
      </c>
      <c r="J70" s="72" t="s">
        <v>1472</v>
      </c>
      <c r="K70" s="72"/>
      <c r="M70">
        <v>273612</v>
      </c>
      <c r="N70" t="s">
        <v>280</v>
      </c>
      <c r="O70" t="s">
        <v>149</v>
      </c>
      <c r="P70" s="121" t="s">
        <v>2681</v>
      </c>
      <c r="Q70" s="121" t="s">
        <v>298</v>
      </c>
      <c r="R70" s="121" t="s">
        <v>27</v>
      </c>
      <c r="AA70" t="s">
        <v>2681</v>
      </c>
      <c r="AB70">
        <v>68</v>
      </c>
      <c r="AC70" t="s">
        <v>2588</v>
      </c>
      <c r="AD70" t="s">
        <v>280</v>
      </c>
    </row>
    <row r="71" spans="1:30" x14ac:dyDescent="0.2">
      <c r="A71">
        <v>69</v>
      </c>
      <c r="B71" s="68" t="e">
        <f>VLOOKUP(A71,$G$3:$K$202,申込一覧表!$A$2,FALSE)</f>
        <v>#REF!</v>
      </c>
      <c r="C71" s="68"/>
      <c r="D71" s="68"/>
      <c r="G71" s="71">
        <v>69</v>
      </c>
      <c r="H71" s="72" t="s">
        <v>2808</v>
      </c>
      <c r="I71" s="72" t="s">
        <v>2682</v>
      </c>
      <c r="J71" s="72" t="s">
        <v>1473</v>
      </c>
      <c r="K71" s="72"/>
      <c r="M71">
        <v>273613</v>
      </c>
      <c r="N71" t="s">
        <v>281</v>
      </c>
      <c r="O71" t="s">
        <v>149</v>
      </c>
      <c r="P71" s="121" t="s">
        <v>2682</v>
      </c>
      <c r="Q71" s="121" t="s">
        <v>299</v>
      </c>
      <c r="R71" s="121" t="s">
        <v>362</v>
      </c>
      <c r="AA71" t="s">
        <v>2682</v>
      </c>
      <c r="AB71">
        <v>69</v>
      </c>
      <c r="AC71" t="s">
        <v>2588</v>
      </c>
      <c r="AD71" t="s">
        <v>281</v>
      </c>
    </row>
    <row r="72" spans="1:30" x14ac:dyDescent="0.2">
      <c r="A72">
        <v>70</v>
      </c>
      <c r="B72" s="68" t="e">
        <f>VLOOKUP(A72,$G$3:$K$202,申込一覧表!$A$2,FALSE)</f>
        <v>#REF!</v>
      </c>
      <c r="C72" s="68"/>
      <c r="D72" s="68"/>
      <c r="G72" s="71">
        <v>70</v>
      </c>
      <c r="H72" s="72" t="s">
        <v>2811</v>
      </c>
      <c r="I72" s="72" t="s">
        <v>2683</v>
      </c>
      <c r="J72" s="72" t="s">
        <v>1474</v>
      </c>
      <c r="K72" s="72"/>
      <c r="M72">
        <v>273614</v>
      </c>
      <c r="N72" t="s">
        <v>282</v>
      </c>
      <c r="O72" t="s">
        <v>149</v>
      </c>
      <c r="P72" s="121" t="s">
        <v>2683</v>
      </c>
      <c r="Q72" s="121" t="s">
        <v>300</v>
      </c>
      <c r="R72" s="121" t="s">
        <v>363</v>
      </c>
      <c r="AA72" t="s">
        <v>2683</v>
      </c>
      <c r="AB72">
        <v>70</v>
      </c>
      <c r="AC72" t="s">
        <v>2588</v>
      </c>
      <c r="AD72" t="s">
        <v>282</v>
      </c>
    </row>
    <row r="73" spans="1:30" x14ac:dyDescent="0.2">
      <c r="A73">
        <v>71</v>
      </c>
      <c r="B73" s="68" t="e">
        <f>VLOOKUP(A73,$G$3:$K$202,申込一覧表!$A$2,FALSE)</f>
        <v>#REF!</v>
      </c>
      <c r="C73" s="68"/>
      <c r="D73" s="68"/>
      <c r="G73" s="71">
        <v>71</v>
      </c>
      <c r="H73" s="72" t="s">
        <v>2814</v>
      </c>
      <c r="I73" s="72" t="s">
        <v>2684</v>
      </c>
      <c r="J73" s="72" t="s">
        <v>1475</v>
      </c>
      <c r="K73" s="72"/>
      <c r="M73">
        <v>273615</v>
      </c>
      <c r="N73" t="s">
        <v>283</v>
      </c>
      <c r="O73" t="s">
        <v>149</v>
      </c>
      <c r="P73" s="121" t="s">
        <v>2684</v>
      </c>
      <c r="Q73" s="121" t="s">
        <v>301</v>
      </c>
      <c r="R73" s="121" t="s">
        <v>387</v>
      </c>
      <c r="AA73" t="s">
        <v>2684</v>
      </c>
      <c r="AB73">
        <v>71</v>
      </c>
      <c r="AC73" t="s">
        <v>2588</v>
      </c>
      <c r="AD73" t="s">
        <v>283</v>
      </c>
    </row>
    <row r="74" spans="1:30" x14ac:dyDescent="0.2">
      <c r="A74">
        <v>72</v>
      </c>
      <c r="B74" s="68" t="e">
        <f>VLOOKUP(A74,$G$3:$K$202,申込一覧表!$A$2,FALSE)</f>
        <v>#REF!</v>
      </c>
      <c r="C74" s="68"/>
      <c r="D74" s="68"/>
      <c r="G74" s="71">
        <v>72</v>
      </c>
      <c r="H74" s="72" t="s">
        <v>2815</v>
      </c>
      <c r="I74" s="72" t="s">
        <v>2685</v>
      </c>
      <c r="J74" s="72" t="s">
        <v>1476</v>
      </c>
      <c r="K74" s="72"/>
      <c r="M74">
        <v>273616</v>
      </c>
      <c r="N74" t="s">
        <v>284</v>
      </c>
      <c r="O74" t="s">
        <v>149</v>
      </c>
      <c r="P74" s="121" t="s">
        <v>2685</v>
      </c>
      <c r="Q74" s="121" t="s">
        <v>302</v>
      </c>
      <c r="R74" s="121" t="s">
        <v>388</v>
      </c>
      <c r="AA74" t="s">
        <v>2685</v>
      </c>
      <c r="AB74">
        <v>72</v>
      </c>
      <c r="AC74" t="s">
        <v>2588</v>
      </c>
      <c r="AD74" t="s">
        <v>284</v>
      </c>
    </row>
    <row r="75" spans="1:30" x14ac:dyDescent="0.2">
      <c r="A75">
        <v>73</v>
      </c>
      <c r="B75" s="68" t="e">
        <f>VLOOKUP(A75,$G$3:$K$202,申込一覧表!$A$2,FALSE)</f>
        <v>#REF!</v>
      </c>
      <c r="C75" s="68"/>
      <c r="D75" s="68"/>
      <c r="G75" s="71">
        <v>73</v>
      </c>
      <c r="H75" s="72" t="s">
        <v>2816</v>
      </c>
      <c r="I75" s="72" t="s">
        <v>2686</v>
      </c>
      <c r="J75" s="72" t="s">
        <v>1477</v>
      </c>
      <c r="K75" s="72"/>
      <c r="M75">
        <v>273617</v>
      </c>
      <c r="N75" t="s">
        <v>285</v>
      </c>
      <c r="O75" t="s">
        <v>149</v>
      </c>
      <c r="P75" s="121" t="s">
        <v>2686</v>
      </c>
      <c r="Q75" s="121" t="s">
        <v>303</v>
      </c>
      <c r="R75" s="121" t="s">
        <v>364</v>
      </c>
      <c r="AA75" t="s">
        <v>2686</v>
      </c>
      <c r="AB75">
        <v>73</v>
      </c>
      <c r="AC75" t="s">
        <v>2588</v>
      </c>
      <c r="AD75" t="s">
        <v>285</v>
      </c>
    </row>
    <row r="76" spans="1:30" x14ac:dyDescent="0.2">
      <c r="A76">
        <v>74</v>
      </c>
      <c r="B76" s="68" t="e">
        <f>VLOOKUP(A76,$G$3:$K$202,申込一覧表!$A$2,FALSE)</f>
        <v>#REF!</v>
      </c>
      <c r="C76" s="68"/>
      <c r="D76" s="68"/>
      <c r="G76" s="71">
        <v>74</v>
      </c>
      <c r="H76" s="72" t="s">
        <v>2817</v>
      </c>
      <c r="I76" s="72" t="s">
        <v>2687</v>
      </c>
      <c r="J76" s="72" t="s">
        <v>1478</v>
      </c>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e">
        <f>VLOOKUP(A77,$G$3:$K$202,申込一覧表!$A$2,FALSE)</f>
        <v>#REF!</v>
      </c>
      <c r="C77" s="68"/>
      <c r="D77" s="68"/>
      <c r="G77" s="71">
        <v>75</v>
      </c>
      <c r="H77" s="72" t="s">
        <v>2820</v>
      </c>
      <c r="I77" s="72" t="s">
        <v>2688</v>
      </c>
      <c r="J77" s="72" t="s">
        <v>1479</v>
      </c>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e">
        <f>VLOOKUP(A78,$G$3:$K$202,申込一覧表!$A$2,FALSE)</f>
        <v>#REF!</v>
      </c>
      <c r="C78" s="68"/>
      <c r="D78" s="68"/>
      <c r="G78" s="71">
        <v>76</v>
      </c>
      <c r="H78" s="72" t="s">
        <v>2821</v>
      </c>
      <c r="I78" s="72" t="s">
        <v>2689</v>
      </c>
      <c r="J78" s="72" t="s">
        <v>1480</v>
      </c>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e">
        <f>VLOOKUP(A79,$G$3:$K$202,申込一覧表!$A$2,FALSE)</f>
        <v>#REF!</v>
      </c>
      <c r="C79" s="68"/>
      <c r="D79" s="68"/>
      <c r="G79" s="71">
        <v>77</v>
      </c>
      <c r="H79" s="72" t="s">
        <v>2822</v>
      </c>
      <c r="I79" s="72" t="s">
        <v>2690</v>
      </c>
      <c r="J79" s="72" t="s">
        <v>1481</v>
      </c>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e">
        <f>VLOOKUP(A80,$G$3:$K$202,申込一覧表!$A$2,FALSE)</f>
        <v>#REF!</v>
      </c>
      <c r="C80" s="68"/>
      <c r="D80" s="68"/>
      <c r="G80" s="71">
        <v>78</v>
      </c>
      <c r="H80" s="72" t="s">
        <v>2823</v>
      </c>
      <c r="I80" s="72" t="s">
        <v>2691</v>
      </c>
      <c r="J80" s="72" t="s">
        <v>1482</v>
      </c>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e">
        <f>VLOOKUP(A81,$G$3:$K$202,申込一覧表!$A$2,FALSE)</f>
        <v>#REF!</v>
      </c>
      <c r="C81" s="68"/>
      <c r="D81" s="68"/>
      <c r="G81" s="71">
        <v>79</v>
      </c>
      <c r="H81" s="72" t="s">
        <v>2824</v>
      </c>
      <c r="I81" s="72" t="s">
        <v>2692</v>
      </c>
      <c r="J81" s="72" t="s">
        <v>1483</v>
      </c>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e">
        <f>VLOOKUP(A82,$G$3:$K$202,申込一覧表!$A$2,FALSE)</f>
        <v>#REF!</v>
      </c>
      <c r="C82" s="68"/>
      <c r="D82" s="68"/>
      <c r="G82" s="71">
        <v>80</v>
      </c>
      <c r="H82" s="72" t="s">
        <v>2827</v>
      </c>
      <c r="I82" s="72" t="s">
        <v>2693</v>
      </c>
      <c r="J82" s="72" t="s">
        <v>1484</v>
      </c>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e">
        <f>VLOOKUP(A83,$G$3:$K$202,申込一覧表!$A$2,FALSE)</f>
        <v>#REF!</v>
      </c>
      <c r="C83" s="68"/>
      <c r="D83" s="68"/>
      <c r="G83" s="71">
        <v>81</v>
      </c>
      <c r="H83" s="72" t="s">
        <v>2828</v>
      </c>
      <c r="I83" s="72" t="s">
        <v>2694</v>
      </c>
      <c r="J83" s="72" t="s">
        <v>1485</v>
      </c>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e">
        <f>VLOOKUP(A84,$G$3:$K$202,申込一覧表!$A$2,FALSE)</f>
        <v>#REF!</v>
      </c>
      <c r="C84" s="68"/>
      <c r="D84" s="68"/>
      <c r="G84" s="71">
        <v>82</v>
      </c>
      <c r="H84" s="72" t="s">
        <v>2831</v>
      </c>
      <c r="I84" s="72" t="s">
        <v>2695</v>
      </c>
      <c r="J84" s="72" t="s">
        <v>1486</v>
      </c>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e">
        <f>VLOOKUP(A85,$G$3:$K$202,申込一覧表!$A$2,FALSE)</f>
        <v>#REF!</v>
      </c>
      <c r="C85" s="68"/>
      <c r="D85" s="68"/>
      <c r="G85" s="71">
        <v>83</v>
      </c>
      <c r="H85" s="72" t="s">
        <v>2832</v>
      </c>
      <c r="I85" s="72" t="s">
        <v>2696</v>
      </c>
      <c r="J85" s="72" t="s">
        <v>1487</v>
      </c>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e">
        <f>VLOOKUP(A86,$G$3:$K$202,申込一覧表!$A$2,FALSE)</f>
        <v>#REF!</v>
      </c>
      <c r="C86" s="68"/>
      <c r="D86" s="68"/>
      <c r="G86" s="71">
        <v>84</v>
      </c>
      <c r="H86" s="72" t="s">
        <v>2833</v>
      </c>
      <c r="I86" s="72" t="s">
        <v>2697</v>
      </c>
      <c r="J86" s="72" t="s">
        <v>1488</v>
      </c>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e">
        <f>VLOOKUP(A87,$G$3:$K$202,申込一覧表!$A$2,FALSE)</f>
        <v>#REF!</v>
      </c>
      <c r="C87" s="68"/>
      <c r="D87" s="68"/>
      <c r="G87" s="71">
        <v>85</v>
      </c>
      <c r="H87" s="72" t="s">
        <v>2834</v>
      </c>
      <c r="I87" s="72" t="s">
        <v>2698</v>
      </c>
      <c r="J87" s="72" t="s">
        <v>1489</v>
      </c>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t="s">
        <v>2837</v>
      </c>
      <c r="I88" s="72" t="s">
        <v>2699</v>
      </c>
      <c r="J88" s="72" t="s">
        <v>1490</v>
      </c>
      <c r="K88" s="72"/>
      <c r="O88" t="s">
        <v>149</v>
      </c>
      <c r="P88" s="121"/>
      <c r="Q88" s="121"/>
      <c r="R88" s="121"/>
      <c r="U88" s="72" t="s">
        <v>1404</v>
      </c>
    </row>
    <row r="89" spans="1:30" x14ac:dyDescent="0.2">
      <c r="A89">
        <v>87</v>
      </c>
      <c r="B89" s="68" t="e">
        <f>VLOOKUP(A89,$G$3:$K$202,申込一覧表!$A$2,FALSE)</f>
        <v>#REF!</v>
      </c>
      <c r="C89" s="68"/>
      <c r="D89" s="68"/>
      <c r="G89" s="71">
        <v>87</v>
      </c>
      <c r="H89" s="72" t="s">
        <v>2838</v>
      </c>
      <c r="I89" s="72" t="s">
        <v>2700</v>
      </c>
      <c r="J89" s="72" t="s">
        <v>1491</v>
      </c>
      <c r="K89" s="72"/>
      <c r="O89" t="s">
        <v>149</v>
      </c>
      <c r="P89" s="121"/>
      <c r="Q89" s="121"/>
      <c r="R89" s="121"/>
    </row>
    <row r="90" spans="1:30" x14ac:dyDescent="0.2">
      <c r="A90">
        <v>88</v>
      </c>
      <c r="B90" s="68" t="e">
        <f>VLOOKUP(A90,$G$3:$K$202,申込一覧表!$A$2,FALSE)</f>
        <v>#REF!</v>
      </c>
      <c r="C90" s="68"/>
      <c r="D90" s="68"/>
      <c r="G90" s="71">
        <v>88</v>
      </c>
      <c r="H90" s="72" t="s">
        <v>2839</v>
      </c>
      <c r="I90" s="72" t="s">
        <v>2701</v>
      </c>
      <c r="J90" s="72" t="s">
        <v>1492</v>
      </c>
      <c r="K90" s="72"/>
      <c r="M90" t="s">
        <v>699</v>
      </c>
      <c r="N90" t="s">
        <v>391</v>
      </c>
      <c r="O90" t="s">
        <v>150</v>
      </c>
      <c r="P90" s="121" t="s">
        <v>1405</v>
      </c>
      <c r="Q90" s="121" t="s">
        <v>1212</v>
      </c>
      <c r="R90" s="121" t="s">
        <v>535</v>
      </c>
    </row>
    <row r="91" spans="1:30" x14ac:dyDescent="0.2">
      <c r="A91">
        <v>89</v>
      </c>
      <c r="B91" s="68" t="e">
        <f>VLOOKUP(A91,$G$3:$K$202,申込一覧表!$A$2,FALSE)</f>
        <v>#REF!</v>
      </c>
      <c r="C91" s="68"/>
      <c r="D91" s="68"/>
      <c r="G91" s="71">
        <v>89</v>
      </c>
      <c r="H91" s="72" t="s">
        <v>2840</v>
      </c>
      <c r="I91" s="72" t="s">
        <v>2702</v>
      </c>
      <c r="J91" s="72" t="s">
        <v>1493</v>
      </c>
      <c r="K91" s="72"/>
      <c r="M91" t="s">
        <v>700</v>
      </c>
      <c r="N91" t="s">
        <v>392</v>
      </c>
      <c r="O91" t="s">
        <v>150</v>
      </c>
      <c r="P91" s="121" t="s">
        <v>1406</v>
      </c>
      <c r="Q91" s="121" t="s">
        <v>1213</v>
      </c>
      <c r="R91" s="121" t="s">
        <v>536</v>
      </c>
    </row>
    <row r="92" spans="1:30" x14ac:dyDescent="0.2">
      <c r="A92">
        <v>90</v>
      </c>
      <c r="B92" s="68" t="e">
        <f>VLOOKUP(A92,$G$3:$K$202,申込一覧表!$A$2,FALSE)</f>
        <v>#REF!</v>
      </c>
      <c r="C92" s="68"/>
      <c r="D92" s="68"/>
      <c r="G92" s="71">
        <v>90</v>
      </c>
      <c r="H92" s="72" t="s">
        <v>2841</v>
      </c>
      <c r="I92" s="72" t="s">
        <v>2703</v>
      </c>
      <c r="J92" s="72" t="s">
        <v>1494</v>
      </c>
      <c r="K92" s="72"/>
      <c r="M92" t="s">
        <v>701</v>
      </c>
      <c r="N92" t="s">
        <v>393</v>
      </c>
      <c r="O92" t="s">
        <v>150</v>
      </c>
      <c r="P92" s="121" t="s">
        <v>1407</v>
      </c>
      <c r="Q92" s="121" t="s">
        <v>1214</v>
      </c>
      <c r="R92" s="121" t="s">
        <v>30</v>
      </c>
    </row>
    <row r="93" spans="1:30" x14ac:dyDescent="0.2">
      <c r="A93">
        <v>91</v>
      </c>
      <c r="B93" s="68" t="e">
        <f>VLOOKUP(A93,$G$3:$K$202,申込一覧表!$A$2,FALSE)</f>
        <v>#REF!</v>
      </c>
      <c r="C93" s="68"/>
      <c r="D93" s="68"/>
      <c r="G93" s="71">
        <v>91</v>
      </c>
      <c r="H93" s="72" t="s">
        <v>2842</v>
      </c>
      <c r="I93" s="72" t="s">
        <v>2704</v>
      </c>
      <c r="J93" s="72" t="s">
        <v>1495</v>
      </c>
      <c r="K93" s="72"/>
      <c r="M93" t="s">
        <v>702</v>
      </c>
      <c r="N93" t="s">
        <v>394</v>
      </c>
      <c r="O93" t="s">
        <v>150</v>
      </c>
      <c r="P93" s="121" t="s">
        <v>1408</v>
      </c>
      <c r="Q93" s="121" t="s">
        <v>1215</v>
      </c>
      <c r="R93" s="121" t="s">
        <v>92</v>
      </c>
    </row>
    <row r="94" spans="1:30" x14ac:dyDescent="0.2">
      <c r="A94">
        <v>92</v>
      </c>
      <c r="B94" s="68" t="e">
        <f>VLOOKUP(A94,$G$3:$K$202,申込一覧表!$A$2,FALSE)</f>
        <v>#REF!</v>
      </c>
      <c r="C94" s="68"/>
      <c r="D94" s="68"/>
      <c r="G94" s="71">
        <v>92</v>
      </c>
      <c r="H94" s="72" t="s">
        <v>2843</v>
      </c>
      <c r="I94" s="72" t="s">
        <v>2705</v>
      </c>
      <c r="J94" s="72" t="s">
        <v>1496</v>
      </c>
      <c r="K94" s="72"/>
      <c r="M94" t="s">
        <v>703</v>
      </c>
      <c r="N94" t="s">
        <v>395</v>
      </c>
      <c r="O94" t="s">
        <v>150</v>
      </c>
      <c r="P94" s="121" t="s">
        <v>1409</v>
      </c>
      <c r="Q94" s="121" t="s">
        <v>1216</v>
      </c>
      <c r="R94" s="121" t="s">
        <v>537</v>
      </c>
    </row>
    <row r="95" spans="1:30" x14ac:dyDescent="0.2">
      <c r="A95">
        <v>93</v>
      </c>
      <c r="B95" s="68" t="e">
        <f>VLOOKUP(A95,$G$3:$K$202,申込一覧表!$A$2,FALSE)</f>
        <v>#REF!</v>
      </c>
      <c r="C95" s="68"/>
      <c r="D95" s="68"/>
      <c r="G95" s="71">
        <v>93</v>
      </c>
      <c r="H95" s="72" t="s">
        <v>2844</v>
      </c>
      <c r="I95" s="72" t="s">
        <v>2706</v>
      </c>
      <c r="J95" s="72" t="s">
        <v>1497</v>
      </c>
      <c r="K95" s="72"/>
      <c r="M95" t="s">
        <v>704</v>
      </c>
      <c r="N95" t="s">
        <v>396</v>
      </c>
      <c r="O95" t="s">
        <v>150</v>
      </c>
      <c r="P95" s="121" t="s">
        <v>1410</v>
      </c>
      <c r="Q95" s="121" t="s">
        <v>1217</v>
      </c>
      <c r="R95" s="121" t="s">
        <v>31</v>
      </c>
    </row>
    <row r="96" spans="1:30" x14ac:dyDescent="0.2">
      <c r="A96">
        <v>94</v>
      </c>
      <c r="B96" s="68" t="e">
        <f>VLOOKUP(A96,$G$3:$K$202,申込一覧表!$A$2,FALSE)</f>
        <v>#REF!</v>
      </c>
      <c r="C96" s="68"/>
      <c r="D96" s="68"/>
      <c r="G96" s="71">
        <v>94</v>
      </c>
      <c r="H96" s="72" t="s">
        <v>1777</v>
      </c>
      <c r="I96" s="72" t="s">
        <v>2707</v>
      </c>
      <c r="J96" s="72" t="s">
        <v>1498</v>
      </c>
      <c r="K96" s="72"/>
      <c r="M96" t="s">
        <v>705</v>
      </c>
      <c r="N96" t="s">
        <v>397</v>
      </c>
      <c r="O96" t="s">
        <v>150</v>
      </c>
      <c r="P96" s="121" t="s">
        <v>1411</v>
      </c>
      <c r="Q96" s="121" t="s">
        <v>1218</v>
      </c>
      <c r="R96" s="121" t="s">
        <v>93</v>
      </c>
    </row>
    <row r="97" spans="1:18" x14ac:dyDescent="0.2">
      <c r="A97">
        <v>95</v>
      </c>
      <c r="B97" s="68" t="e">
        <f>VLOOKUP(A97,$G$3:$K$202,申込一覧表!$A$2,FALSE)</f>
        <v>#REF!</v>
      </c>
      <c r="C97" s="68"/>
      <c r="D97" s="68"/>
      <c r="G97" s="71">
        <v>95</v>
      </c>
      <c r="H97" s="72" t="s">
        <v>1778</v>
      </c>
      <c r="I97" s="72" t="s">
        <v>2708</v>
      </c>
      <c r="J97" s="72" t="s">
        <v>1499</v>
      </c>
      <c r="K97" s="72"/>
      <c r="M97" t="s">
        <v>706</v>
      </c>
      <c r="N97" t="s">
        <v>398</v>
      </c>
      <c r="O97" t="s">
        <v>150</v>
      </c>
      <c r="P97" s="121" t="s">
        <v>1412</v>
      </c>
      <c r="Q97" s="121" t="s">
        <v>32</v>
      </c>
      <c r="R97" s="121" t="s">
        <v>33</v>
      </c>
    </row>
    <row r="98" spans="1:18" x14ac:dyDescent="0.2">
      <c r="A98">
        <v>96</v>
      </c>
      <c r="B98" s="68" t="e">
        <f>VLOOKUP(A98,$G$3:$K$202,申込一覧表!$A$2,FALSE)</f>
        <v>#REF!</v>
      </c>
      <c r="C98" s="68"/>
      <c r="D98" s="68"/>
      <c r="G98" s="71">
        <v>96</v>
      </c>
      <c r="H98" s="72" t="s">
        <v>2847</v>
      </c>
      <c r="I98" s="72" t="s">
        <v>2709</v>
      </c>
      <c r="J98" s="72" t="s">
        <v>1500</v>
      </c>
      <c r="K98" s="72"/>
      <c r="M98" t="s">
        <v>707</v>
      </c>
      <c r="N98" t="s">
        <v>399</v>
      </c>
      <c r="O98" t="s">
        <v>150</v>
      </c>
      <c r="P98" s="121" t="s">
        <v>1413</v>
      </c>
      <c r="Q98" s="121" t="s">
        <v>1219</v>
      </c>
      <c r="R98" s="121" t="s">
        <v>94</v>
      </c>
    </row>
    <row r="99" spans="1:18" x14ac:dyDescent="0.2">
      <c r="A99">
        <v>97</v>
      </c>
      <c r="B99" s="68" t="e">
        <f>VLOOKUP(A99,$G$3:$K$202,申込一覧表!$A$2,FALSE)</f>
        <v>#REF!</v>
      </c>
      <c r="C99" s="68"/>
      <c r="D99" s="68"/>
      <c r="G99" s="71">
        <v>97</v>
      </c>
      <c r="H99" s="72" t="s">
        <v>2850</v>
      </c>
      <c r="I99" s="72" t="s">
        <v>2710</v>
      </c>
      <c r="J99" s="72" t="s">
        <v>1501</v>
      </c>
      <c r="K99" s="72"/>
      <c r="M99" t="s">
        <v>708</v>
      </c>
      <c r="N99" t="s">
        <v>400</v>
      </c>
      <c r="O99" t="s">
        <v>150</v>
      </c>
      <c r="P99" s="121" t="s">
        <v>1414</v>
      </c>
      <c r="Q99" s="121" t="s">
        <v>1222</v>
      </c>
      <c r="R99" s="121" t="s">
        <v>539</v>
      </c>
    </row>
    <row r="100" spans="1:18" x14ac:dyDescent="0.2">
      <c r="A100">
        <v>98</v>
      </c>
      <c r="B100" s="68" t="e">
        <f>VLOOKUP(A100,$G$3:$K$202,申込一覧表!$A$2,FALSE)</f>
        <v>#REF!</v>
      </c>
      <c r="C100" s="68"/>
      <c r="D100" s="68"/>
      <c r="G100" s="71">
        <v>98</v>
      </c>
      <c r="H100" s="72" t="s">
        <v>2851</v>
      </c>
      <c r="I100" s="72" t="s">
        <v>2711</v>
      </c>
      <c r="J100" s="72" t="s">
        <v>1502</v>
      </c>
      <c r="K100" s="72"/>
      <c r="M100" t="s">
        <v>709</v>
      </c>
      <c r="N100" t="s">
        <v>401</v>
      </c>
      <c r="O100" t="s">
        <v>150</v>
      </c>
      <c r="P100" s="121" t="s">
        <v>1415</v>
      </c>
      <c r="Q100" s="121" t="s">
        <v>1231</v>
      </c>
      <c r="R100" s="121" t="s">
        <v>38</v>
      </c>
    </row>
    <row r="101" spans="1:18" x14ac:dyDescent="0.2">
      <c r="A101">
        <v>99</v>
      </c>
      <c r="B101" s="68" t="e">
        <f>VLOOKUP(A101,$G$3:$K$202,申込一覧表!$A$2,FALSE)</f>
        <v>#REF!</v>
      </c>
      <c r="C101" s="68"/>
      <c r="D101" s="68"/>
      <c r="G101" s="71">
        <v>99</v>
      </c>
      <c r="H101" s="72" t="s">
        <v>2852</v>
      </c>
      <c r="I101" s="72"/>
      <c r="J101" s="72" t="s">
        <v>1503</v>
      </c>
      <c r="K101" s="72"/>
      <c r="M101" t="s">
        <v>710</v>
      </c>
      <c r="N101" t="s">
        <v>402</v>
      </c>
      <c r="O101" t="s">
        <v>150</v>
      </c>
      <c r="P101" s="121" t="s">
        <v>1416</v>
      </c>
      <c r="Q101" s="121" t="s">
        <v>1604</v>
      </c>
      <c r="R101" s="121" t="s">
        <v>544</v>
      </c>
    </row>
    <row r="102" spans="1:18" x14ac:dyDescent="0.2">
      <c r="A102">
        <v>100</v>
      </c>
      <c r="B102" s="68" t="e">
        <f>VLOOKUP(A102,$G$3:$K$202,申込一覧表!$A$2,FALSE)</f>
        <v>#REF!</v>
      </c>
      <c r="C102" s="68"/>
      <c r="D102" s="68"/>
      <c r="G102" s="71">
        <v>100</v>
      </c>
      <c r="H102" s="72" t="s">
        <v>2853</v>
      </c>
      <c r="I102" s="72"/>
      <c r="J102" s="72" t="s">
        <v>1504</v>
      </c>
      <c r="K102" s="72"/>
      <c r="M102" t="s">
        <v>711</v>
      </c>
      <c r="N102" t="s">
        <v>403</v>
      </c>
      <c r="O102" t="s">
        <v>150</v>
      </c>
      <c r="P102" s="121" t="s">
        <v>1417</v>
      </c>
      <c r="Q102" s="121" t="s">
        <v>1223</v>
      </c>
      <c r="R102" s="121" t="s">
        <v>540</v>
      </c>
    </row>
    <row r="103" spans="1:18" x14ac:dyDescent="0.2">
      <c r="A103">
        <v>101</v>
      </c>
      <c r="B103" s="68" t="e">
        <f>VLOOKUP(A103,$G$3:$K$202,申込一覧表!$A$2,FALSE)</f>
        <v>#REF!</v>
      </c>
      <c r="C103" s="68"/>
      <c r="D103" s="68"/>
      <c r="G103" s="71">
        <v>101</v>
      </c>
      <c r="H103" s="72" t="s">
        <v>2856</v>
      </c>
      <c r="I103" s="72"/>
      <c r="J103" s="72" t="s">
        <v>1505</v>
      </c>
      <c r="K103" s="72"/>
      <c r="M103" t="s">
        <v>712</v>
      </c>
      <c r="N103" t="s">
        <v>404</v>
      </c>
      <c r="O103" t="s">
        <v>150</v>
      </c>
      <c r="P103" s="121" t="s">
        <v>1418</v>
      </c>
      <c r="Q103" s="121" t="s">
        <v>1220</v>
      </c>
      <c r="R103" s="121" t="s">
        <v>538</v>
      </c>
    </row>
    <row r="104" spans="1:18" x14ac:dyDescent="0.2">
      <c r="A104">
        <v>102</v>
      </c>
      <c r="B104" s="68" t="e">
        <f>VLOOKUP(A104,$G$3:$K$202,申込一覧表!$A$2,FALSE)</f>
        <v>#REF!</v>
      </c>
      <c r="C104" s="68"/>
      <c r="D104" s="68"/>
      <c r="G104" s="71">
        <v>102</v>
      </c>
      <c r="H104" s="72" t="s">
        <v>2857</v>
      </c>
      <c r="I104" s="72"/>
      <c r="J104" s="72" t="s">
        <v>1506</v>
      </c>
      <c r="K104" s="72"/>
      <c r="M104" t="s">
        <v>713</v>
      </c>
      <c r="N104" t="s">
        <v>405</v>
      </c>
      <c r="O104" t="s">
        <v>150</v>
      </c>
      <c r="P104" s="121" t="s">
        <v>1419</v>
      </c>
      <c r="Q104" s="121" t="s">
        <v>1224</v>
      </c>
      <c r="R104" s="121" t="s">
        <v>541</v>
      </c>
    </row>
    <row r="105" spans="1:18" x14ac:dyDescent="0.2">
      <c r="A105">
        <v>103</v>
      </c>
      <c r="B105" s="68" t="e">
        <f>VLOOKUP(A105,$G$3:$K$202,申込一覧表!$A$2,FALSE)</f>
        <v>#REF!</v>
      </c>
      <c r="C105" s="68"/>
      <c r="D105" s="68"/>
      <c r="G105" s="71">
        <v>103</v>
      </c>
      <c r="H105" s="72" t="s">
        <v>2858</v>
      </c>
      <c r="I105" s="72"/>
      <c r="J105" s="72" t="s">
        <v>1507</v>
      </c>
      <c r="K105" s="72"/>
      <c r="M105" t="s">
        <v>714</v>
      </c>
      <c r="N105" t="s">
        <v>406</v>
      </c>
      <c r="O105" t="s">
        <v>150</v>
      </c>
      <c r="P105" s="121" t="s">
        <v>1420</v>
      </c>
      <c r="Q105" s="121" t="s">
        <v>1221</v>
      </c>
      <c r="R105" s="121" t="s">
        <v>34</v>
      </c>
    </row>
    <row r="106" spans="1:18" x14ac:dyDescent="0.2">
      <c r="A106">
        <v>104</v>
      </c>
      <c r="B106" s="68" t="e">
        <f>VLOOKUP(A106,$G$3:$K$202,申込一覧表!$A$2,FALSE)</f>
        <v>#REF!</v>
      </c>
      <c r="C106" s="68"/>
      <c r="D106" s="68"/>
      <c r="G106" s="71">
        <v>104</v>
      </c>
      <c r="H106" s="72" t="s">
        <v>2859</v>
      </c>
      <c r="I106" s="72"/>
      <c r="J106" s="72" t="s">
        <v>1508</v>
      </c>
      <c r="K106" s="72"/>
      <c r="M106" t="s">
        <v>715</v>
      </c>
      <c r="N106" t="s">
        <v>407</v>
      </c>
      <c r="O106" t="s">
        <v>150</v>
      </c>
      <c r="P106" s="121" t="s">
        <v>1421</v>
      </c>
      <c r="Q106" s="121" t="s">
        <v>1225</v>
      </c>
      <c r="R106" s="121" t="s">
        <v>542</v>
      </c>
    </row>
    <row r="107" spans="1:18" x14ac:dyDescent="0.2">
      <c r="A107">
        <v>105</v>
      </c>
      <c r="B107" s="68" t="e">
        <f>VLOOKUP(A107,$G$3:$K$202,申込一覧表!$A$2,FALSE)</f>
        <v>#REF!</v>
      </c>
      <c r="C107" s="68"/>
      <c r="D107" s="68"/>
      <c r="G107" s="71">
        <v>105</v>
      </c>
      <c r="H107" s="72" t="s">
        <v>2860</v>
      </c>
      <c r="I107" s="72"/>
      <c r="J107" s="72" t="s">
        <v>1509</v>
      </c>
      <c r="K107" s="72"/>
      <c r="M107" t="s">
        <v>716</v>
      </c>
      <c r="N107" t="s">
        <v>408</v>
      </c>
      <c r="O107" t="s">
        <v>150</v>
      </c>
      <c r="P107" s="121" t="s">
        <v>1422</v>
      </c>
      <c r="Q107" s="121" t="s">
        <v>1226</v>
      </c>
      <c r="R107" s="121" t="s">
        <v>95</v>
      </c>
    </row>
    <row r="108" spans="1:18" x14ac:dyDescent="0.2">
      <c r="A108">
        <v>106</v>
      </c>
      <c r="B108" s="68" t="e">
        <f>VLOOKUP(A108,$G$3:$K$202,申込一覧表!$A$2,FALSE)</f>
        <v>#REF!</v>
      </c>
      <c r="C108" s="68"/>
      <c r="D108" s="68"/>
      <c r="G108" s="71">
        <v>106</v>
      </c>
      <c r="H108" s="72" t="s">
        <v>2861</v>
      </c>
      <c r="I108" s="72"/>
      <c r="J108" s="72" t="s">
        <v>1510</v>
      </c>
      <c r="K108" s="72"/>
      <c r="M108" t="s">
        <v>717</v>
      </c>
      <c r="N108" t="s">
        <v>409</v>
      </c>
      <c r="O108" t="s">
        <v>150</v>
      </c>
      <c r="P108" s="121" t="s">
        <v>1423</v>
      </c>
      <c r="Q108" s="121" t="s">
        <v>1232</v>
      </c>
      <c r="R108" s="121" t="s">
        <v>39</v>
      </c>
    </row>
    <row r="109" spans="1:18" x14ac:dyDescent="0.2">
      <c r="A109">
        <v>107</v>
      </c>
      <c r="B109" s="68" t="e">
        <f>VLOOKUP(A109,$G$3:$K$202,申込一覧表!$A$2,FALSE)</f>
        <v>#REF!</v>
      </c>
      <c r="C109" s="68"/>
      <c r="D109" s="68"/>
      <c r="G109" s="71">
        <v>107</v>
      </c>
      <c r="H109" s="72" t="s">
        <v>2862</v>
      </c>
      <c r="I109" s="72"/>
      <c r="J109" s="72" t="s">
        <v>1511</v>
      </c>
      <c r="K109" s="72"/>
      <c r="M109" t="s">
        <v>718</v>
      </c>
      <c r="N109" t="s">
        <v>410</v>
      </c>
      <c r="O109" t="s">
        <v>150</v>
      </c>
      <c r="P109" s="121" t="s">
        <v>1424</v>
      </c>
      <c r="Q109" s="121" t="s">
        <v>1233</v>
      </c>
      <c r="R109" s="121" t="s">
        <v>40</v>
      </c>
    </row>
    <row r="110" spans="1:18" x14ac:dyDescent="0.2">
      <c r="A110">
        <v>108</v>
      </c>
      <c r="B110" s="68" t="e">
        <f>VLOOKUP(A110,$G$3:$K$202,申込一覧表!$A$2,FALSE)</f>
        <v>#REF!</v>
      </c>
      <c r="C110" s="68"/>
      <c r="D110" s="68"/>
      <c r="G110" s="71">
        <v>108</v>
      </c>
      <c r="H110" s="72" t="s">
        <v>2863</v>
      </c>
      <c r="I110" s="72"/>
      <c r="J110" s="72" t="s">
        <v>1512</v>
      </c>
      <c r="K110" s="72"/>
      <c r="M110" t="s">
        <v>719</v>
      </c>
      <c r="N110" t="s">
        <v>411</v>
      </c>
      <c r="O110" t="s">
        <v>150</v>
      </c>
      <c r="P110" s="121" t="s">
        <v>1425</v>
      </c>
      <c r="Q110" s="121" t="s">
        <v>1234</v>
      </c>
      <c r="R110" s="121" t="s">
        <v>545</v>
      </c>
    </row>
    <row r="111" spans="1:18" x14ac:dyDescent="0.2">
      <c r="A111">
        <v>109</v>
      </c>
      <c r="B111" s="68" t="e">
        <f>VLOOKUP(A111,$G$3:$K$202,申込一覧表!$A$2,FALSE)</f>
        <v>#REF!</v>
      </c>
      <c r="C111" s="68"/>
      <c r="D111" s="68"/>
      <c r="G111" s="71">
        <v>109</v>
      </c>
      <c r="H111" s="72" t="s">
        <v>2864</v>
      </c>
      <c r="I111" s="72"/>
      <c r="J111" s="72" t="s">
        <v>1513</v>
      </c>
      <c r="K111" s="72"/>
      <c r="M111" t="s">
        <v>720</v>
      </c>
      <c r="N111" t="s">
        <v>412</v>
      </c>
      <c r="O111" t="s">
        <v>150</v>
      </c>
      <c r="P111" s="121" t="s">
        <v>1426</v>
      </c>
      <c r="Q111" s="121" t="s">
        <v>1236</v>
      </c>
      <c r="R111" s="121" t="s">
        <v>546</v>
      </c>
    </row>
    <row r="112" spans="1:18" x14ac:dyDescent="0.2">
      <c r="A112">
        <v>110</v>
      </c>
      <c r="B112" s="68" t="e">
        <f>VLOOKUP(A112,$G$3:$K$202,申込一覧表!$A$2,FALSE)</f>
        <v>#REF!</v>
      </c>
      <c r="C112" s="68"/>
      <c r="D112" s="68"/>
      <c r="G112" s="71">
        <v>110</v>
      </c>
      <c r="H112" s="72" t="s">
        <v>2867</v>
      </c>
      <c r="I112" s="72"/>
      <c r="J112" s="72" t="s">
        <v>1514</v>
      </c>
      <c r="K112" s="72"/>
      <c r="M112" t="s">
        <v>721</v>
      </c>
      <c r="N112" t="s">
        <v>413</v>
      </c>
      <c r="O112" t="s">
        <v>150</v>
      </c>
      <c r="P112" s="121" t="s">
        <v>1427</v>
      </c>
      <c r="Q112" s="121" t="s">
        <v>1606</v>
      </c>
      <c r="R112" s="121" t="s">
        <v>1605</v>
      </c>
    </row>
    <row r="113" spans="1:18" x14ac:dyDescent="0.2">
      <c r="A113">
        <v>111</v>
      </c>
      <c r="B113" s="68" t="e">
        <f>VLOOKUP(A113,$G$3:$K$202,申込一覧表!$A$2,FALSE)</f>
        <v>#REF!</v>
      </c>
      <c r="C113" s="68"/>
      <c r="D113" s="68"/>
      <c r="G113" s="71">
        <v>111</v>
      </c>
      <c r="H113" s="72" t="s">
        <v>2868</v>
      </c>
      <c r="I113" s="72"/>
      <c r="J113" s="72" t="s">
        <v>1515</v>
      </c>
      <c r="K113" s="72"/>
      <c r="M113" t="s">
        <v>722</v>
      </c>
      <c r="N113" t="s">
        <v>414</v>
      </c>
      <c r="O113" t="s">
        <v>150</v>
      </c>
      <c r="P113" s="121" t="s">
        <v>1428</v>
      </c>
      <c r="Q113" s="121" t="s">
        <v>1235</v>
      </c>
      <c r="R113" s="121" t="s">
        <v>41</v>
      </c>
    </row>
    <row r="114" spans="1:18" x14ac:dyDescent="0.2">
      <c r="A114">
        <v>112</v>
      </c>
      <c r="B114" s="68" t="e">
        <f>VLOOKUP(A114,$G$3:$K$202,申込一覧表!$A$2,FALSE)</f>
        <v>#REF!</v>
      </c>
      <c r="C114" s="68"/>
      <c r="D114" s="68"/>
      <c r="G114" s="71">
        <v>112</v>
      </c>
      <c r="H114" s="72" t="s">
        <v>2869</v>
      </c>
      <c r="I114" s="72"/>
      <c r="J114" s="72" t="s">
        <v>1516</v>
      </c>
      <c r="K114" s="72"/>
      <c r="M114" t="s">
        <v>723</v>
      </c>
      <c r="N114" t="s">
        <v>415</v>
      </c>
      <c r="O114" t="s">
        <v>150</v>
      </c>
      <c r="P114" s="121" t="s">
        <v>1429</v>
      </c>
      <c r="Q114" s="121" t="s">
        <v>1237</v>
      </c>
      <c r="R114" s="121" t="s">
        <v>42</v>
      </c>
    </row>
    <row r="115" spans="1:18" x14ac:dyDescent="0.2">
      <c r="A115">
        <v>113</v>
      </c>
      <c r="B115" s="68" t="e">
        <f>VLOOKUP(A115,$G$3:$K$202,申込一覧表!$A$2,FALSE)</f>
        <v>#REF!</v>
      </c>
      <c r="C115" s="68"/>
      <c r="D115" s="68"/>
      <c r="G115" s="71">
        <v>113</v>
      </c>
      <c r="H115" s="72" t="s">
        <v>2870</v>
      </c>
      <c r="I115" s="72"/>
      <c r="J115" s="72" t="s">
        <v>1517</v>
      </c>
      <c r="K115" s="72"/>
      <c r="M115" t="s">
        <v>724</v>
      </c>
      <c r="N115" t="s">
        <v>416</v>
      </c>
      <c r="O115" t="s">
        <v>150</v>
      </c>
      <c r="P115" s="121" t="s">
        <v>1430</v>
      </c>
      <c r="Q115" s="121" t="s">
        <v>1239</v>
      </c>
      <c r="R115" s="121" t="s">
        <v>43</v>
      </c>
    </row>
    <row r="116" spans="1:18" x14ac:dyDescent="0.2">
      <c r="A116">
        <v>114</v>
      </c>
      <c r="B116" s="68" t="e">
        <f>VLOOKUP(A116,$G$3:$K$202,申込一覧表!$A$2,FALSE)</f>
        <v>#REF!</v>
      </c>
      <c r="C116" s="68"/>
      <c r="D116" s="68"/>
      <c r="G116" s="71">
        <v>114</v>
      </c>
      <c r="H116" s="72" t="s">
        <v>2873</v>
      </c>
      <c r="I116" s="72"/>
      <c r="J116" s="72" t="s">
        <v>1518</v>
      </c>
      <c r="K116" s="72"/>
      <c r="M116" t="s">
        <v>725</v>
      </c>
      <c r="N116" t="s">
        <v>417</v>
      </c>
      <c r="O116" t="s">
        <v>150</v>
      </c>
      <c r="P116" s="121" t="s">
        <v>1431</v>
      </c>
      <c r="Q116" s="121" t="s">
        <v>1241</v>
      </c>
      <c r="R116" s="121" t="s">
        <v>44</v>
      </c>
    </row>
    <row r="117" spans="1:18" x14ac:dyDescent="0.2">
      <c r="A117">
        <v>115</v>
      </c>
      <c r="B117" s="68" t="e">
        <f>VLOOKUP(A117,$G$3:$K$202,申込一覧表!$A$2,FALSE)</f>
        <v>#REF!</v>
      </c>
      <c r="C117" s="68"/>
      <c r="D117" s="68"/>
      <c r="G117" s="71">
        <v>115</v>
      </c>
      <c r="H117" s="72" t="s">
        <v>2874</v>
      </c>
      <c r="I117" s="72"/>
      <c r="J117" s="72" t="s">
        <v>1519</v>
      </c>
      <c r="K117" s="72"/>
      <c r="M117" t="s">
        <v>726</v>
      </c>
      <c r="N117" t="s">
        <v>418</v>
      </c>
      <c r="O117" t="s">
        <v>150</v>
      </c>
      <c r="P117" s="121" t="s">
        <v>1432</v>
      </c>
      <c r="Q117" s="121" t="s">
        <v>1243</v>
      </c>
      <c r="R117" s="121" t="s">
        <v>597</v>
      </c>
    </row>
    <row r="118" spans="1:18" x14ac:dyDescent="0.2">
      <c r="A118">
        <v>116</v>
      </c>
      <c r="B118" s="68" t="e">
        <f>VLOOKUP(A118,$G$3:$K$202,申込一覧表!$A$2,FALSE)</f>
        <v>#REF!</v>
      </c>
      <c r="C118" s="68"/>
      <c r="D118" s="68"/>
      <c r="G118" s="71">
        <v>116</v>
      </c>
      <c r="H118" s="72" t="s">
        <v>2877</v>
      </c>
      <c r="I118" s="72"/>
      <c r="J118" s="72" t="s">
        <v>1520</v>
      </c>
      <c r="K118" s="72"/>
      <c r="M118" t="s">
        <v>727</v>
      </c>
      <c r="N118" t="s">
        <v>419</v>
      </c>
      <c r="O118" t="s">
        <v>150</v>
      </c>
      <c r="P118" s="121" t="s">
        <v>1433</v>
      </c>
      <c r="Q118" s="121" t="s">
        <v>1242</v>
      </c>
      <c r="R118" s="121" t="s">
        <v>45</v>
      </c>
    </row>
    <row r="119" spans="1:18" x14ac:dyDescent="0.2">
      <c r="A119">
        <v>117</v>
      </c>
      <c r="B119" s="68" t="e">
        <f>VLOOKUP(A119,$G$3:$K$202,申込一覧表!$A$2,FALSE)</f>
        <v>#REF!</v>
      </c>
      <c r="C119" s="68"/>
      <c r="D119" s="68"/>
      <c r="G119" s="71">
        <v>117</v>
      </c>
      <c r="H119" s="72" t="s">
        <v>2878</v>
      </c>
      <c r="I119" s="72"/>
      <c r="J119" s="72" t="s">
        <v>1521</v>
      </c>
      <c r="K119" s="72"/>
      <c r="M119" t="s">
        <v>728</v>
      </c>
      <c r="N119" t="s">
        <v>420</v>
      </c>
      <c r="O119" t="s">
        <v>150</v>
      </c>
      <c r="P119" s="121" t="s">
        <v>1434</v>
      </c>
      <c r="Q119" s="121" t="s">
        <v>1244</v>
      </c>
      <c r="R119" s="121" t="s">
        <v>46</v>
      </c>
    </row>
    <row r="120" spans="1:18" x14ac:dyDescent="0.2">
      <c r="A120">
        <v>118</v>
      </c>
      <c r="B120" s="68" t="e">
        <f>VLOOKUP(A120,$G$3:$K$202,申込一覧表!$A$2,FALSE)</f>
        <v>#REF!</v>
      </c>
      <c r="C120" s="68"/>
      <c r="D120" s="68"/>
      <c r="G120" s="71">
        <v>118</v>
      </c>
      <c r="H120" s="72" t="s">
        <v>2879</v>
      </c>
      <c r="I120" s="72"/>
      <c r="J120" s="72" t="s">
        <v>1522</v>
      </c>
      <c r="K120" s="72"/>
      <c r="M120" t="s">
        <v>729</v>
      </c>
      <c r="N120" t="s">
        <v>421</v>
      </c>
      <c r="O120" t="s">
        <v>150</v>
      </c>
      <c r="P120" s="121" t="s">
        <v>1435</v>
      </c>
      <c r="Q120" s="121" t="s">
        <v>1238</v>
      </c>
      <c r="R120" s="121" t="s">
        <v>595</v>
      </c>
    </row>
    <row r="121" spans="1:18" x14ac:dyDescent="0.2">
      <c r="A121">
        <v>119</v>
      </c>
      <c r="B121" s="68" t="e">
        <f>VLOOKUP(A121,$G$3:$K$202,申込一覧表!$A$2,FALSE)</f>
        <v>#REF!</v>
      </c>
      <c r="C121" s="68"/>
      <c r="D121" s="68"/>
      <c r="G121" s="71">
        <v>119</v>
      </c>
      <c r="H121" s="72" t="s">
        <v>2882</v>
      </c>
      <c r="I121" s="72"/>
      <c r="J121" s="72" t="s">
        <v>1523</v>
      </c>
      <c r="K121" s="72"/>
      <c r="M121" t="s">
        <v>730</v>
      </c>
      <c r="N121" t="s">
        <v>422</v>
      </c>
      <c r="O121" t="s">
        <v>150</v>
      </c>
      <c r="P121" s="121" t="s">
        <v>1436</v>
      </c>
      <c r="Q121" s="121" t="s">
        <v>1240</v>
      </c>
      <c r="R121" s="121" t="s">
        <v>596</v>
      </c>
    </row>
    <row r="122" spans="1:18" x14ac:dyDescent="0.2">
      <c r="A122">
        <v>120</v>
      </c>
      <c r="B122" s="68" t="e">
        <f>VLOOKUP(A122,$G$3:$K$202,申込一覧表!$A$2,FALSE)</f>
        <v>#REF!</v>
      </c>
      <c r="C122" s="68"/>
      <c r="D122" s="68"/>
      <c r="G122" s="71">
        <v>120</v>
      </c>
      <c r="H122" s="72" t="s">
        <v>2883</v>
      </c>
      <c r="I122" s="72"/>
      <c r="J122" s="72" t="s">
        <v>1524</v>
      </c>
      <c r="K122" s="72"/>
      <c r="M122" t="s">
        <v>731</v>
      </c>
      <c r="N122" t="s">
        <v>423</v>
      </c>
      <c r="O122" t="s">
        <v>150</v>
      </c>
      <c r="P122" s="121" t="s">
        <v>1437</v>
      </c>
      <c r="Q122" s="121" t="s">
        <v>1607</v>
      </c>
      <c r="R122" s="121" t="s">
        <v>47</v>
      </c>
    </row>
    <row r="123" spans="1:18" x14ac:dyDescent="0.2">
      <c r="A123">
        <v>121</v>
      </c>
      <c r="B123" s="68" t="e">
        <f>VLOOKUP(A123,$G$3:$K$202,申込一覧表!$A$2,FALSE)</f>
        <v>#REF!</v>
      </c>
      <c r="C123" s="68"/>
      <c r="D123" s="68"/>
      <c r="G123" s="71">
        <v>121</v>
      </c>
      <c r="H123" s="72" t="s">
        <v>2884</v>
      </c>
      <c r="I123" s="72"/>
      <c r="J123" s="72" t="s">
        <v>1525</v>
      </c>
      <c r="K123" s="72"/>
      <c r="M123" t="s">
        <v>732</v>
      </c>
      <c r="N123" t="s">
        <v>424</v>
      </c>
      <c r="O123" t="s">
        <v>150</v>
      </c>
      <c r="P123" s="121" t="s">
        <v>1438</v>
      </c>
      <c r="Q123" s="121" t="s">
        <v>1254</v>
      </c>
      <c r="R123" s="121" t="s">
        <v>96</v>
      </c>
    </row>
    <row r="124" spans="1:18" x14ac:dyDescent="0.2">
      <c r="A124">
        <v>122</v>
      </c>
      <c r="B124" s="68" t="e">
        <f>VLOOKUP(A124,$G$3:$K$202,申込一覧表!$A$2,FALSE)</f>
        <v>#REF!</v>
      </c>
      <c r="C124" s="68"/>
      <c r="D124" s="68"/>
      <c r="G124" s="71">
        <v>122</v>
      </c>
      <c r="H124" s="72" t="s">
        <v>2885</v>
      </c>
      <c r="I124" s="72"/>
      <c r="J124" s="72" t="s">
        <v>1526</v>
      </c>
      <c r="K124" s="72"/>
      <c r="M124" t="s">
        <v>733</v>
      </c>
      <c r="N124" t="s">
        <v>425</v>
      </c>
      <c r="O124" t="s">
        <v>150</v>
      </c>
      <c r="P124" s="121" t="s">
        <v>1439</v>
      </c>
      <c r="Q124" s="121" t="s">
        <v>1227</v>
      </c>
      <c r="R124" s="121" t="s">
        <v>35</v>
      </c>
    </row>
    <row r="125" spans="1:18" x14ac:dyDescent="0.2">
      <c r="A125">
        <v>123</v>
      </c>
      <c r="B125" s="68" t="e">
        <f>VLOOKUP(A125,$G$3:$K$202,申込一覧表!$A$2,FALSE)</f>
        <v>#REF!</v>
      </c>
      <c r="C125" s="68"/>
      <c r="D125" s="68"/>
      <c r="G125" s="71">
        <v>123</v>
      </c>
      <c r="H125" s="72" t="s">
        <v>2886</v>
      </c>
      <c r="I125" s="72"/>
      <c r="J125" s="72" t="s">
        <v>1527</v>
      </c>
      <c r="K125" s="72"/>
      <c r="M125" t="s">
        <v>734</v>
      </c>
      <c r="N125" t="s">
        <v>426</v>
      </c>
      <c r="O125" t="s">
        <v>150</v>
      </c>
      <c r="P125" s="121" t="s">
        <v>1440</v>
      </c>
      <c r="Q125" s="121" t="s">
        <v>1228</v>
      </c>
      <c r="R125" s="121" t="s">
        <v>543</v>
      </c>
    </row>
    <row r="126" spans="1:18" x14ac:dyDescent="0.2">
      <c r="A126">
        <v>124</v>
      </c>
      <c r="B126" s="68" t="e">
        <f>VLOOKUP(A126,$G$3:$K$202,申込一覧表!$A$2,FALSE)</f>
        <v>#REF!</v>
      </c>
      <c r="C126" s="68"/>
      <c r="D126" s="68"/>
      <c r="G126" s="71">
        <v>124</v>
      </c>
      <c r="H126" s="72" t="s">
        <v>2889</v>
      </c>
      <c r="I126" s="72"/>
      <c r="J126" s="72" t="s">
        <v>1528</v>
      </c>
      <c r="K126" s="72"/>
      <c r="M126" t="s">
        <v>735</v>
      </c>
      <c r="N126" t="s">
        <v>427</v>
      </c>
      <c r="O126" t="s">
        <v>150</v>
      </c>
      <c r="P126" s="121" t="s">
        <v>1441</v>
      </c>
      <c r="Q126" s="121" t="s">
        <v>1229</v>
      </c>
      <c r="R126" s="121" t="s">
        <v>36</v>
      </c>
    </row>
    <row r="127" spans="1:18" x14ac:dyDescent="0.2">
      <c r="A127">
        <v>125</v>
      </c>
      <c r="B127" s="68" t="e">
        <f>VLOOKUP(A127,$G$3:$K$202,申込一覧表!$A$2,FALSE)</f>
        <v>#REF!</v>
      </c>
      <c r="C127" s="68"/>
      <c r="D127" s="68"/>
      <c r="G127" s="71">
        <v>125</v>
      </c>
      <c r="H127" s="72" t="s">
        <v>2890</v>
      </c>
      <c r="I127" s="72"/>
      <c r="J127" s="72" t="s">
        <v>1529</v>
      </c>
      <c r="K127" s="72"/>
      <c r="M127" t="s">
        <v>736</v>
      </c>
      <c r="N127" t="s">
        <v>428</v>
      </c>
      <c r="O127" t="s">
        <v>150</v>
      </c>
      <c r="P127" s="121" t="s">
        <v>1442</v>
      </c>
      <c r="Q127" s="121" t="s">
        <v>1230</v>
      </c>
      <c r="R127" s="121" t="s">
        <v>37</v>
      </c>
    </row>
    <row r="128" spans="1:18" x14ac:dyDescent="0.2">
      <c r="A128">
        <v>126</v>
      </c>
      <c r="B128" s="68" t="e">
        <f>VLOOKUP(A128,$G$3:$K$202,申込一覧表!$A$2,FALSE)</f>
        <v>#REF!</v>
      </c>
      <c r="C128" s="68"/>
      <c r="D128" s="68"/>
      <c r="G128" s="71">
        <v>126</v>
      </c>
      <c r="H128" s="72" t="s">
        <v>2893</v>
      </c>
      <c r="I128" s="72"/>
      <c r="J128" s="72" t="s">
        <v>1530</v>
      </c>
      <c r="K128" s="72"/>
      <c r="M128" t="s">
        <v>737</v>
      </c>
      <c r="N128" t="s">
        <v>429</v>
      </c>
      <c r="O128" t="s">
        <v>150</v>
      </c>
      <c r="P128" s="121" t="s">
        <v>1443</v>
      </c>
      <c r="Q128" s="121" t="s">
        <v>1260</v>
      </c>
      <c r="R128" s="121" t="s">
        <v>606</v>
      </c>
    </row>
    <row r="129" spans="1:18" x14ac:dyDescent="0.2">
      <c r="A129">
        <v>127</v>
      </c>
      <c r="B129" s="68" t="e">
        <f>VLOOKUP(A129,$G$3:$K$202,申込一覧表!$A$2,FALSE)</f>
        <v>#REF!</v>
      </c>
      <c r="C129" s="68"/>
      <c r="D129" s="68"/>
      <c r="G129" s="71">
        <v>127</v>
      </c>
      <c r="H129" s="72" t="s">
        <v>2894</v>
      </c>
      <c r="I129" s="72"/>
      <c r="J129" s="72" t="s">
        <v>1531</v>
      </c>
      <c r="K129" s="72"/>
      <c r="M129" t="s">
        <v>738</v>
      </c>
      <c r="N129" t="s">
        <v>430</v>
      </c>
      <c r="O129" t="s">
        <v>150</v>
      </c>
      <c r="P129" s="121" t="s">
        <v>1444</v>
      </c>
      <c r="Q129" s="121" t="s">
        <v>1261</v>
      </c>
      <c r="R129" s="121" t="s">
        <v>1621</v>
      </c>
    </row>
    <row r="130" spans="1:18" x14ac:dyDescent="0.2">
      <c r="A130">
        <v>128</v>
      </c>
      <c r="B130" s="68" t="e">
        <f>VLOOKUP(A130,$G$3:$K$202,申込一覧表!$A$2,FALSE)</f>
        <v>#REF!</v>
      </c>
      <c r="C130" s="68"/>
      <c r="D130" s="68"/>
      <c r="G130" s="71">
        <v>128</v>
      </c>
      <c r="H130" s="72"/>
      <c r="I130" s="72"/>
      <c r="J130" s="72" t="s">
        <v>1532</v>
      </c>
      <c r="K130" s="72"/>
      <c r="M130" t="s">
        <v>739</v>
      </c>
      <c r="N130" t="s">
        <v>431</v>
      </c>
      <c r="O130" t="s">
        <v>150</v>
      </c>
      <c r="P130" s="121" t="s">
        <v>1445</v>
      </c>
      <c r="Q130" s="121" t="s">
        <v>1262</v>
      </c>
      <c r="R130" s="121" t="s">
        <v>1622</v>
      </c>
    </row>
    <row r="131" spans="1:18" x14ac:dyDescent="0.2">
      <c r="A131">
        <v>129</v>
      </c>
      <c r="B131" s="68" t="e">
        <f>VLOOKUP(A131,$G$3:$K$202,申込一覧表!$A$2,FALSE)</f>
        <v>#REF!</v>
      </c>
      <c r="C131" s="68"/>
      <c r="D131" s="68"/>
      <c r="G131" s="71">
        <v>129</v>
      </c>
      <c r="H131" s="72"/>
      <c r="I131" s="72"/>
      <c r="J131" s="72" t="s">
        <v>1533</v>
      </c>
      <c r="K131" s="72"/>
      <c r="M131" t="s">
        <v>740</v>
      </c>
      <c r="N131" t="s">
        <v>432</v>
      </c>
      <c r="O131" t="s">
        <v>150</v>
      </c>
      <c r="P131" s="121" t="s">
        <v>1446</v>
      </c>
      <c r="Q131" s="121" t="s">
        <v>1263</v>
      </c>
      <c r="R131" s="121" t="s">
        <v>1623</v>
      </c>
    </row>
    <row r="132" spans="1:18" x14ac:dyDescent="0.2">
      <c r="A132">
        <v>130</v>
      </c>
      <c r="B132" s="68" t="e">
        <f>VLOOKUP(A132,$G$3:$K$202,申込一覧表!$A$2,FALSE)</f>
        <v>#REF!</v>
      </c>
      <c r="C132" s="68"/>
      <c r="D132" s="68"/>
      <c r="G132" s="71">
        <v>130</v>
      </c>
      <c r="H132" s="72"/>
      <c r="I132" s="72"/>
      <c r="J132" s="72" t="s">
        <v>1534</v>
      </c>
      <c r="K132" s="72"/>
      <c r="M132" t="s">
        <v>741</v>
      </c>
      <c r="N132" t="s">
        <v>433</v>
      </c>
      <c r="O132" t="s">
        <v>150</v>
      </c>
      <c r="P132" s="121" t="s">
        <v>1447</v>
      </c>
      <c r="Q132" s="121" t="s">
        <v>1264</v>
      </c>
      <c r="R132" s="121" t="s">
        <v>1624</v>
      </c>
    </row>
    <row r="133" spans="1:18" x14ac:dyDescent="0.2">
      <c r="A133">
        <v>131</v>
      </c>
      <c r="B133" s="68" t="e">
        <f>VLOOKUP(A133,$G$3:$K$202,申込一覧表!$A$2,FALSE)</f>
        <v>#REF!</v>
      </c>
      <c r="C133" s="68"/>
      <c r="D133" s="68"/>
      <c r="G133" s="71">
        <v>131</v>
      </c>
      <c r="H133" s="72"/>
      <c r="I133" s="72"/>
      <c r="J133" s="72" t="s">
        <v>1535</v>
      </c>
      <c r="K133" s="72"/>
      <c r="M133" t="s">
        <v>742</v>
      </c>
      <c r="N133" t="s">
        <v>434</v>
      </c>
      <c r="O133" t="s">
        <v>150</v>
      </c>
      <c r="P133" s="121" t="s">
        <v>1448</v>
      </c>
      <c r="Q133" s="121" t="s">
        <v>1265</v>
      </c>
      <c r="R133" s="121" t="s">
        <v>607</v>
      </c>
    </row>
    <row r="134" spans="1:18" x14ac:dyDescent="0.2">
      <c r="A134">
        <v>132</v>
      </c>
      <c r="B134" s="68" t="e">
        <f>VLOOKUP(A134,$G$3:$K$202,申込一覧表!$A$2,FALSE)</f>
        <v>#REF!</v>
      </c>
      <c r="C134" s="68"/>
      <c r="D134" s="68"/>
      <c r="G134" s="71">
        <v>132</v>
      </c>
      <c r="H134" s="72"/>
      <c r="I134" s="72"/>
      <c r="J134" s="72" t="s">
        <v>1536</v>
      </c>
      <c r="K134" s="72"/>
      <c r="M134" t="s">
        <v>743</v>
      </c>
      <c r="N134" t="s">
        <v>435</v>
      </c>
      <c r="O134" t="s">
        <v>150</v>
      </c>
      <c r="P134" s="121" t="s">
        <v>1449</v>
      </c>
      <c r="Q134" s="121" t="s">
        <v>1267</v>
      </c>
      <c r="R134" s="121" t="s">
        <v>696</v>
      </c>
    </row>
    <row r="135" spans="1:18" x14ac:dyDescent="0.2">
      <c r="A135">
        <v>133</v>
      </c>
      <c r="B135" s="68" t="e">
        <f>VLOOKUP(A135,$G$3:$K$202,申込一覧表!$A$2,FALSE)</f>
        <v>#REF!</v>
      </c>
      <c r="C135" s="68"/>
      <c r="D135" s="68"/>
      <c r="G135" s="71">
        <v>133</v>
      </c>
      <c r="H135" s="72"/>
      <c r="I135" s="72"/>
      <c r="J135" s="72" t="s">
        <v>1537</v>
      </c>
      <c r="K135" s="72"/>
      <c r="M135" t="s">
        <v>744</v>
      </c>
      <c r="N135" t="s">
        <v>436</v>
      </c>
      <c r="O135" t="s">
        <v>150</v>
      </c>
      <c r="P135" s="121" t="s">
        <v>1450</v>
      </c>
      <c r="Q135" s="121" t="s">
        <v>1268</v>
      </c>
      <c r="R135" s="121" t="s">
        <v>609</v>
      </c>
    </row>
    <row r="136" spans="1:18" x14ac:dyDescent="0.2">
      <c r="A136">
        <v>134</v>
      </c>
      <c r="B136" s="68" t="e">
        <f>VLOOKUP(A136,$G$3:$K$202,申込一覧表!$A$2,FALSE)</f>
        <v>#REF!</v>
      </c>
      <c r="C136" s="68"/>
      <c r="D136" s="68"/>
      <c r="G136" s="71">
        <v>134</v>
      </c>
      <c r="H136" s="72"/>
      <c r="I136" s="72"/>
      <c r="J136" s="72" t="s">
        <v>1538</v>
      </c>
      <c r="K136" s="72"/>
      <c r="M136" t="s">
        <v>745</v>
      </c>
      <c r="N136" t="s">
        <v>437</v>
      </c>
      <c r="O136" t="s">
        <v>150</v>
      </c>
      <c r="P136" s="121" t="s">
        <v>1451</v>
      </c>
      <c r="Q136" s="121" t="s">
        <v>1275</v>
      </c>
      <c r="R136" s="121" t="s">
        <v>99</v>
      </c>
    </row>
    <row r="137" spans="1:18" x14ac:dyDescent="0.2">
      <c r="A137">
        <v>135</v>
      </c>
      <c r="B137" s="68" t="e">
        <f>VLOOKUP(A137,$G$3:$K$202,申込一覧表!$A$2,FALSE)</f>
        <v>#REF!</v>
      </c>
      <c r="C137" s="68"/>
      <c r="D137" s="68"/>
      <c r="G137" s="71">
        <v>135</v>
      </c>
      <c r="H137" s="72"/>
      <c r="I137" s="72"/>
      <c r="J137" s="72" t="s">
        <v>1539</v>
      </c>
      <c r="K137" s="72"/>
      <c r="M137" t="s">
        <v>746</v>
      </c>
      <c r="N137" t="s">
        <v>438</v>
      </c>
      <c r="O137" t="s">
        <v>150</v>
      </c>
      <c r="P137" s="121" t="s">
        <v>1452</v>
      </c>
      <c r="Q137" s="121" t="s">
        <v>1276</v>
      </c>
      <c r="R137" s="121" t="s">
        <v>614</v>
      </c>
    </row>
    <row r="138" spans="1:18" x14ac:dyDescent="0.2">
      <c r="A138">
        <v>136</v>
      </c>
      <c r="B138" s="68" t="e">
        <f>VLOOKUP(A138,$G$3:$K$202,申込一覧表!$A$2,FALSE)</f>
        <v>#REF!</v>
      </c>
      <c r="C138" s="68"/>
      <c r="D138" s="68"/>
      <c r="G138" s="71">
        <v>136</v>
      </c>
      <c r="H138" s="72"/>
      <c r="I138" s="72"/>
      <c r="J138" s="72" t="s">
        <v>1540</v>
      </c>
      <c r="K138" s="72"/>
      <c r="M138" t="s">
        <v>747</v>
      </c>
      <c r="N138" t="s">
        <v>439</v>
      </c>
      <c r="O138" t="s">
        <v>150</v>
      </c>
      <c r="P138" s="121" t="s">
        <v>1453</v>
      </c>
      <c r="Q138" s="121" t="s">
        <v>1266</v>
      </c>
      <c r="R138" s="121" t="s">
        <v>608</v>
      </c>
    </row>
    <row r="139" spans="1:18" x14ac:dyDescent="0.2">
      <c r="A139">
        <v>137</v>
      </c>
      <c r="B139" s="68" t="e">
        <f>VLOOKUP(A139,$G$3:$K$202,申込一覧表!$A$2,FALSE)</f>
        <v>#REF!</v>
      </c>
      <c r="C139" s="68"/>
      <c r="D139" s="68"/>
      <c r="G139" s="71">
        <v>137</v>
      </c>
      <c r="H139" s="72"/>
      <c r="I139" s="72"/>
      <c r="J139" s="72" t="s">
        <v>1541</v>
      </c>
      <c r="K139" s="72"/>
      <c r="M139" t="s">
        <v>748</v>
      </c>
      <c r="N139" t="s">
        <v>440</v>
      </c>
      <c r="O139" t="s">
        <v>150</v>
      </c>
      <c r="P139" s="121" t="s">
        <v>1454</v>
      </c>
      <c r="Q139" s="121" t="s">
        <v>1277</v>
      </c>
      <c r="R139" s="121" t="s">
        <v>615</v>
      </c>
    </row>
    <row r="140" spans="1:18" x14ac:dyDescent="0.2">
      <c r="A140">
        <v>138</v>
      </c>
      <c r="B140" s="68" t="e">
        <f>VLOOKUP(A140,$G$3:$K$202,申込一覧表!$A$2,FALSE)</f>
        <v>#REF!</v>
      </c>
      <c r="C140" s="68"/>
      <c r="D140" s="68"/>
      <c r="G140" s="71">
        <v>138</v>
      </c>
      <c r="H140" s="72"/>
      <c r="I140" s="72"/>
      <c r="J140" s="72" t="s">
        <v>1542</v>
      </c>
      <c r="K140" s="72"/>
      <c r="M140" t="s">
        <v>749</v>
      </c>
      <c r="N140" t="s">
        <v>441</v>
      </c>
      <c r="O140" t="s">
        <v>150</v>
      </c>
      <c r="P140" s="121" t="s">
        <v>1455</v>
      </c>
      <c r="Q140" s="121" t="s">
        <v>1278</v>
      </c>
      <c r="R140" s="121" t="s">
        <v>616</v>
      </c>
    </row>
    <row r="141" spans="1:18" x14ac:dyDescent="0.2">
      <c r="A141">
        <v>139</v>
      </c>
      <c r="B141" s="68" t="e">
        <f>VLOOKUP(A141,$G$3:$K$202,申込一覧表!$A$2,FALSE)</f>
        <v>#REF!</v>
      </c>
      <c r="C141" s="68"/>
      <c r="D141" s="68"/>
      <c r="G141" s="71">
        <v>139</v>
      </c>
      <c r="H141" s="72"/>
      <c r="I141" s="72"/>
      <c r="J141" s="72" t="s">
        <v>1543</v>
      </c>
      <c r="K141" s="72"/>
      <c r="M141" t="s">
        <v>750</v>
      </c>
      <c r="N141" t="s">
        <v>442</v>
      </c>
      <c r="O141" t="s">
        <v>150</v>
      </c>
      <c r="P141" s="121" t="s">
        <v>1456</v>
      </c>
      <c r="Q141" s="121" t="s">
        <v>1279</v>
      </c>
      <c r="R141" s="121" t="s">
        <v>617</v>
      </c>
    </row>
    <row r="142" spans="1:18" x14ac:dyDescent="0.2">
      <c r="A142">
        <v>140</v>
      </c>
      <c r="B142" s="68" t="e">
        <f>VLOOKUP(A142,$G$3:$K$202,申込一覧表!$A$2,FALSE)</f>
        <v>#REF!</v>
      </c>
      <c r="C142" s="68"/>
      <c r="D142" s="68"/>
      <c r="G142" s="71">
        <v>140</v>
      </c>
      <c r="H142" s="72"/>
      <c r="I142" s="72"/>
      <c r="J142" s="72" t="s">
        <v>1544</v>
      </c>
      <c r="K142" s="72"/>
      <c r="M142" t="s">
        <v>751</v>
      </c>
      <c r="N142" t="s">
        <v>443</v>
      </c>
      <c r="O142" t="s">
        <v>150</v>
      </c>
      <c r="P142" s="121" t="s">
        <v>1457</v>
      </c>
      <c r="Q142" s="121" t="s">
        <v>1280</v>
      </c>
      <c r="R142" s="121" t="s">
        <v>618</v>
      </c>
    </row>
    <row r="143" spans="1:18" x14ac:dyDescent="0.2">
      <c r="A143">
        <v>141</v>
      </c>
      <c r="B143" s="68" t="e">
        <f>VLOOKUP(A143,$G$3:$K$202,申込一覧表!$A$2,FALSE)</f>
        <v>#REF!</v>
      </c>
      <c r="C143" s="68"/>
      <c r="D143" s="68"/>
      <c r="G143" s="71">
        <v>141</v>
      </c>
      <c r="H143" s="72"/>
      <c r="I143" s="72"/>
      <c r="J143" s="72" t="s">
        <v>1545</v>
      </c>
      <c r="K143" s="72"/>
      <c r="M143" t="s">
        <v>752</v>
      </c>
      <c r="N143" t="s">
        <v>444</v>
      </c>
      <c r="O143" t="s">
        <v>150</v>
      </c>
      <c r="P143" s="121" t="s">
        <v>1458</v>
      </c>
      <c r="Q143" s="121" t="s">
        <v>1281</v>
      </c>
      <c r="R143" s="121" t="s">
        <v>619</v>
      </c>
    </row>
    <row r="144" spans="1:18" x14ac:dyDescent="0.2">
      <c r="A144">
        <v>142</v>
      </c>
      <c r="B144" s="68" t="e">
        <f>VLOOKUP(A144,$G$3:$K$202,申込一覧表!$A$2,FALSE)</f>
        <v>#REF!</v>
      </c>
      <c r="C144" s="68"/>
      <c r="D144" s="68"/>
      <c r="G144" s="71">
        <v>142</v>
      </c>
      <c r="H144" s="72"/>
      <c r="I144" s="72"/>
      <c r="J144" s="72" t="s">
        <v>1546</v>
      </c>
      <c r="K144" s="72"/>
      <c r="M144" t="s">
        <v>753</v>
      </c>
      <c r="N144" t="s">
        <v>445</v>
      </c>
      <c r="O144" t="s">
        <v>150</v>
      </c>
      <c r="P144" s="121" t="s">
        <v>1459</v>
      </c>
      <c r="Q144" s="121" t="s">
        <v>1282</v>
      </c>
      <c r="R144" s="121" t="s">
        <v>620</v>
      </c>
    </row>
    <row r="145" spans="1:18" x14ac:dyDescent="0.2">
      <c r="A145">
        <v>143</v>
      </c>
      <c r="B145" s="68" t="e">
        <f>VLOOKUP(A145,$G$3:$K$202,申込一覧表!$A$2,FALSE)</f>
        <v>#REF!</v>
      </c>
      <c r="C145" s="68"/>
      <c r="D145" s="68"/>
      <c r="G145" s="71">
        <v>143</v>
      </c>
      <c r="H145" s="72"/>
      <c r="I145" s="72"/>
      <c r="J145" s="72" t="s">
        <v>1547</v>
      </c>
      <c r="K145" s="72"/>
      <c r="M145" t="s">
        <v>754</v>
      </c>
      <c r="N145" t="s">
        <v>446</v>
      </c>
      <c r="O145" t="s">
        <v>150</v>
      </c>
      <c r="P145" s="121" t="s">
        <v>1460</v>
      </c>
      <c r="Q145" s="121" t="s">
        <v>1270</v>
      </c>
      <c r="R145" s="121" t="s">
        <v>52</v>
      </c>
    </row>
    <row r="146" spans="1:18" x14ac:dyDescent="0.2">
      <c r="A146">
        <v>144</v>
      </c>
      <c r="B146" s="68" t="e">
        <f>VLOOKUP(A146,$G$3:$K$202,申込一覧表!$A$2,FALSE)</f>
        <v>#REF!</v>
      </c>
      <c r="C146" s="68"/>
      <c r="D146" s="68"/>
      <c r="G146" s="71">
        <v>144</v>
      </c>
      <c r="H146" s="72"/>
      <c r="I146" s="72"/>
      <c r="J146" s="72" t="s">
        <v>1548</v>
      </c>
      <c r="K146" s="72"/>
      <c r="M146" t="s">
        <v>755</v>
      </c>
      <c r="N146" t="s">
        <v>447</v>
      </c>
      <c r="O146" t="s">
        <v>150</v>
      </c>
      <c r="P146" s="121" t="s">
        <v>1461</v>
      </c>
      <c r="Q146" s="121" t="s">
        <v>1271</v>
      </c>
      <c r="R146" s="121" t="s">
        <v>611</v>
      </c>
    </row>
    <row r="147" spans="1:18" x14ac:dyDescent="0.2">
      <c r="A147">
        <v>145</v>
      </c>
      <c r="B147" s="68" t="e">
        <f>VLOOKUP(A147,$G$3:$K$202,申込一覧表!$A$2,FALSE)</f>
        <v>#REF!</v>
      </c>
      <c r="C147" s="68"/>
      <c r="D147" s="68"/>
      <c r="G147" s="71">
        <v>145</v>
      </c>
      <c r="H147" s="72"/>
      <c r="I147" s="72"/>
      <c r="J147" s="72" t="s">
        <v>1549</v>
      </c>
      <c r="K147" s="72"/>
      <c r="M147" t="s">
        <v>756</v>
      </c>
      <c r="N147" t="s">
        <v>448</v>
      </c>
      <c r="O147" t="s">
        <v>150</v>
      </c>
      <c r="P147" s="121" t="s">
        <v>1462</v>
      </c>
      <c r="Q147" s="121" t="s">
        <v>1272</v>
      </c>
      <c r="R147" s="121" t="s">
        <v>612</v>
      </c>
    </row>
    <row r="148" spans="1:18" x14ac:dyDescent="0.2">
      <c r="A148">
        <v>146</v>
      </c>
      <c r="B148" s="68" t="e">
        <f>VLOOKUP(A148,$G$3:$K$202,申込一覧表!$A$2,FALSE)</f>
        <v>#REF!</v>
      </c>
      <c r="C148" s="68"/>
      <c r="D148" s="68"/>
      <c r="G148" s="71">
        <v>146</v>
      </c>
      <c r="H148" s="72"/>
      <c r="I148" s="72"/>
      <c r="J148" s="72" t="s">
        <v>1550</v>
      </c>
      <c r="K148" s="72"/>
      <c r="M148" t="s">
        <v>757</v>
      </c>
      <c r="N148" t="s">
        <v>449</v>
      </c>
      <c r="O148" t="s">
        <v>150</v>
      </c>
      <c r="P148" s="121" t="s">
        <v>1463</v>
      </c>
      <c r="Q148" s="121" t="s">
        <v>1273</v>
      </c>
      <c r="R148" s="121" t="s">
        <v>613</v>
      </c>
    </row>
    <row r="149" spans="1:18" x14ac:dyDescent="0.2">
      <c r="A149">
        <v>147</v>
      </c>
      <c r="B149" s="68" t="e">
        <f>VLOOKUP(A149,$G$3:$K$202,申込一覧表!$A$2,FALSE)</f>
        <v>#REF!</v>
      </c>
      <c r="C149" s="68"/>
      <c r="D149" s="68"/>
      <c r="G149" s="71">
        <v>147</v>
      </c>
      <c r="H149" s="72"/>
      <c r="I149" s="72"/>
      <c r="J149" s="72" t="s">
        <v>1551</v>
      </c>
      <c r="K149" s="72"/>
      <c r="M149" t="s">
        <v>758</v>
      </c>
      <c r="N149" t="s">
        <v>450</v>
      </c>
      <c r="O149" t="s">
        <v>150</v>
      </c>
      <c r="P149" s="121" t="s">
        <v>1464</v>
      </c>
      <c r="Q149" s="121" t="s">
        <v>1274</v>
      </c>
      <c r="R149" s="121" t="s">
        <v>53</v>
      </c>
    </row>
    <row r="150" spans="1:18" x14ac:dyDescent="0.2">
      <c r="A150">
        <v>148</v>
      </c>
      <c r="B150" s="68" t="e">
        <f>VLOOKUP(A150,$G$3:$K$202,申込一覧表!$A$2,FALSE)</f>
        <v>#REF!</v>
      </c>
      <c r="C150" s="68"/>
      <c r="D150" s="68"/>
      <c r="G150" s="71">
        <v>148</v>
      </c>
      <c r="H150" s="72"/>
      <c r="I150" s="72"/>
      <c r="J150" s="72" t="s">
        <v>1552</v>
      </c>
      <c r="K150" s="72"/>
      <c r="M150" t="s">
        <v>759</v>
      </c>
      <c r="N150" t="s">
        <v>451</v>
      </c>
      <c r="O150" t="s">
        <v>150</v>
      </c>
      <c r="P150" s="121" t="s">
        <v>1465</v>
      </c>
      <c r="Q150" s="121" t="s">
        <v>1269</v>
      </c>
      <c r="R150" s="121" t="s">
        <v>610</v>
      </c>
    </row>
    <row r="151" spans="1:18" x14ac:dyDescent="0.2">
      <c r="A151">
        <v>149</v>
      </c>
      <c r="B151" s="68" t="e">
        <f>VLOOKUP(A151,$G$3:$K$202,申込一覧表!$A$2,FALSE)</f>
        <v>#REF!</v>
      </c>
      <c r="C151" s="68"/>
      <c r="D151" s="68"/>
      <c r="G151" s="71">
        <v>149</v>
      </c>
      <c r="H151" s="72"/>
      <c r="I151" s="72"/>
      <c r="J151" s="72" t="s">
        <v>1553</v>
      </c>
      <c r="K151" s="72"/>
      <c r="M151" t="s">
        <v>760</v>
      </c>
      <c r="N151" t="s">
        <v>452</v>
      </c>
      <c r="O151" t="s">
        <v>150</v>
      </c>
      <c r="P151" s="121" t="s">
        <v>1466</v>
      </c>
      <c r="Q151" s="121" t="s">
        <v>1283</v>
      </c>
      <c r="R151" s="121" t="s">
        <v>54</v>
      </c>
    </row>
    <row r="152" spans="1:18" x14ac:dyDescent="0.2">
      <c r="A152">
        <v>150</v>
      </c>
      <c r="B152" s="68" t="e">
        <f>VLOOKUP(A152,$G$3:$K$202,申込一覧表!$A$2,FALSE)</f>
        <v>#REF!</v>
      </c>
      <c r="C152" s="68"/>
      <c r="D152" s="68"/>
      <c r="G152" s="71">
        <v>150</v>
      </c>
      <c r="H152" s="72"/>
      <c r="I152" s="72"/>
      <c r="J152" s="72" t="s">
        <v>1554</v>
      </c>
      <c r="K152" s="72"/>
      <c r="M152" t="s">
        <v>761</v>
      </c>
      <c r="N152" t="s">
        <v>453</v>
      </c>
      <c r="O152" t="s">
        <v>150</v>
      </c>
      <c r="P152" s="121" t="s">
        <v>1467</v>
      </c>
      <c r="Q152" s="121" t="s">
        <v>1284</v>
      </c>
      <c r="R152" s="121" t="s">
        <v>55</v>
      </c>
    </row>
    <row r="153" spans="1:18" x14ac:dyDescent="0.2">
      <c r="A153">
        <v>151</v>
      </c>
      <c r="B153" s="68" t="e">
        <f>VLOOKUP(A153,$G$3:$K$202,申込一覧表!$A$2,FALSE)</f>
        <v>#REF!</v>
      </c>
      <c r="C153" s="68"/>
      <c r="D153" s="68"/>
      <c r="G153" s="71">
        <v>151</v>
      </c>
      <c r="H153" s="72"/>
      <c r="I153" s="72"/>
      <c r="J153" s="72" t="s">
        <v>1555</v>
      </c>
      <c r="K153" s="72"/>
      <c r="M153" t="s">
        <v>762</v>
      </c>
      <c r="N153" t="s">
        <v>454</v>
      </c>
      <c r="O153" t="s">
        <v>150</v>
      </c>
      <c r="P153" s="121" t="s">
        <v>1468</v>
      </c>
      <c r="Q153" s="121" t="s">
        <v>1285</v>
      </c>
      <c r="R153" s="121" t="s">
        <v>621</v>
      </c>
    </row>
    <row r="154" spans="1:18" x14ac:dyDescent="0.2">
      <c r="A154">
        <v>152</v>
      </c>
      <c r="B154" s="68" t="e">
        <f>VLOOKUP(A154,$G$3:$K$202,申込一覧表!$A$2,FALSE)</f>
        <v>#REF!</v>
      </c>
      <c r="C154" s="68"/>
      <c r="D154" s="68"/>
      <c r="G154" s="71">
        <v>152</v>
      </c>
      <c r="H154" s="72"/>
      <c r="I154" s="72"/>
      <c r="J154" s="72" t="s">
        <v>1556</v>
      </c>
      <c r="K154" s="72"/>
      <c r="M154" t="s">
        <v>763</v>
      </c>
      <c r="N154" t="s">
        <v>455</v>
      </c>
      <c r="O154" t="s">
        <v>150</v>
      </c>
      <c r="P154" s="121" t="s">
        <v>1469</v>
      </c>
      <c r="Q154" s="121" t="s">
        <v>1287</v>
      </c>
      <c r="R154" s="121" t="s">
        <v>623</v>
      </c>
    </row>
    <row r="155" spans="1:18" x14ac:dyDescent="0.2">
      <c r="A155">
        <v>153</v>
      </c>
      <c r="B155" s="68" t="e">
        <f>VLOOKUP(A155,$G$3:$K$202,申込一覧表!$A$2,FALSE)</f>
        <v>#REF!</v>
      </c>
      <c r="C155" s="68"/>
      <c r="D155" s="68"/>
      <c r="G155" s="71">
        <v>153</v>
      </c>
      <c r="H155" s="72"/>
      <c r="I155" s="72"/>
      <c r="J155" s="72" t="s">
        <v>1557</v>
      </c>
      <c r="K155" s="72"/>
      <c r="M155" t="s">
        <v>764</v>
      </c>
      <c r="N155" t="s">
        <v>456</v>
      </c>
      <c r="O155" t="s">
        <v>150</v>
      </c>
      <c r="P155" s="121" t="s">
        <v>1470</v>
      </c>
      <c r="Q155" s="121" t="s">
        <v>1288</v>
      </c>
      <c r="R155" s="121" t="s">
        <v>624</v>
      </c>
    </row>
    <row r="156" spans="1:18" x14ac:dyDescent="0.2">
      <c r="A156">
        <v>154</v>
      </c>
      <c r="B156" s="68" t="e">
        <f>VLOOKUP(A156,$G$3:$K$202,申込一覧表!$A$2,FALSE)</f>
        <v>#REF!</v>
      </c>
      <c r="C156" s="68"/>
      <c r="D156" s="68"/>
      <c r="G156" s="71">
        <v>154</v>
      </c>
      <c r="H156" s="72"/>
      <c r="I156" s="72"/>
      <c r="J156" s="72" t="s">
        <v>1558</v>
      </c>
      <c r="K156" s="72"/>
      <c r="M156" t="s">
        <v>765</v>
      </c>
      <c r="N156" t="s">
        <v>457</v>
      </c>
      <c r="O156" t="s">
        <v>150</v>
      </c>
      <c r="P156" s="121" t="s">
        <v>1471</v>
      </c>
      <c r="Q156" s="121" t="s">
        <v>1289</v>
      </c>
      <c r="R156" s="121" t="s">
        <v>625</v>
      </c>
    </row>
    <row r="157" spans="1:18" x14ac:dyDescent="0.2">
      <c r="A157">
        <v>155</v>
      </c>
      <c r="B157" s="68" t="e">
        <f>VLOOKUP(A157,$G$3:$K$202,申込一覧表!$A$2,FALSE)</f>
        <v>#REF!</v>
      </c>
      <c r="C157" s="68"/>
      <c r="D157" s="68"/>
      <c r="G157" s="71">
        <v>155</v>
      </c>
      <c r="H157" s="72"/>
      <c r="I157" s="72"/>
      <c r="J157" s="72" t="s">
        <v>1559</v>
      </c>
      <c r="K157" s="72"/>
      <c r="M157" t="s">
        <v>766</v>
      </c>
      <c r="N157" t="s">
        <v>458</v>
      </c>
      <c r="O157" t="s">
        <v>150</v>
      </c>
      <c r="P157" s="121" t="s">
        <v>1472</v>
      </c>
      <c r="Q157" s="121" t="s">
        <v>1286</v>
      </c>
      <c r="R157" s="121" t="s">
        <v>622</v>
      </c>
    </row>
    <row r="158" spans="1:18" x14ac:dyDescent="0.2">
      <c r="A158">
        <v>156</v>
      </c>
      <c r="B158" s="68" t="e">
        <f>VLOOKUP(A158,$G$3:$K$202,申込一覧表!$A$2,FALSE)</f>
        <v>#REF!</v>
      </c>
      <c r="C158" s="68"/>
      <c r="D158" s="68"/>
      <c r="G158" s="71">
        <v>156</v>
      </c>
      <c r="H158" s="72"/>
      <c r="I158" s="72"/>
      <c r="J158" s="72" t="s">
        <v>1560</v>
      </c>
      <c r="K158" s="72"/>
      <c r="M158" t="s">
        <v>767</v>
      </c>
      <c r="N158" t="s">
        <v>459</v>
      </c>
      <c r="O158" t="s">
        <v>150</v>
      </c>
      <c r="P158" s="121" t="s">
        <v>1473</v>
      </c>
      <c r="Q158" s="121" t="s">
        <v>1255</v>
      </c>
      <c r="R158" s="121" t="s">
        <v>48</v>
      </c>
    </row>
    <row r="159" spans="1:18" x14ac:dyDescent="0.2">
      <c r="A159">
        <v>157</v>
      </c>
      <c r="B159" s="68" t="e">
        <f>VLOOKUP(A159,$G$3:$K$202,申込一覧表!$A$2,FALSE)</f>
        <v>#REF!</v>
      </c>
      <c r="C159" s="68"/>
      <c r="D159" s="68"/>
      <c r="G159" s="71">
        <v>157</v>
      </c>
      <c r="H159" s="72"/>
      <c r="I159" s="72"/>
      <c r="J159" s="72" t="s">
        <v>1561</v>
      </c>
      <c r="K159" s="72"/>
      <c r="M159" t="s">
        <v>768</v>
      </c>
      <c r="N159" t="s">
        <v>460</v>
      </c>
      <c r="O159" t="s">
        <v>150</v>
      </c>
      <c r="P159" s="121" t="s">
        <v>1474</v>
      </c>
      <c r="Q159" s="121" t="s">
        <v>1252</v>
      </c>
      <c r="R159" s="121" t="s">
        <v>602</v>
      </c>
    </row>
    <row r="160" spans="1:18" x14ac:dyDescent="0.2">
      <c r="A160">
        <v>158</v>
      </c>
      <c r="B160" s="68" t="e">
        <f>VLOOKUP(A160,$G$3:$K$202,申込一覧表!$A$2,FALSE)</f>
        <v>#REF!</v>
      </c>
      <c r="C160" s="68"/>
      <c r="D160" s="68"/>
      <c r="G160" s="71">
        <v>158</v>
      </c>
      <c r="H160" s="72"/>
      <c r="I160" s="72"/>
      <c r="J160" s="72" t="s">
        <v>1562</v>
      </c>
      <c r="K160" s="72"/>
      <c r="M160" t="s">
        <v>769</v>
      </c>
      <c r="N160" t="s">
        <v>461</v>
      </c>
      <c r="O160" t="s">
        <v>150</v>
      </c>
      <c r="P160" s="121" t="s">
        <v>1475</v>
      </c>
      <c r="Q160" s="121" t="s">
        <v>1250</v>
      </c>
      <c r="R160" s="121" t="s">
        <v>97</v>
      </c>
    </row>
    <row r="161" spans="1:18" x14ac:dyDescent="0.2">
      <c r="A161">
        <v>159</v>
      </c>
      <c r="B161" s="68" t="e">
        <f>VLOOKUP(A161,$G$3:$K$202,申込一覧表!$A$2,FALSE)</f>
        <v>#REF!</v>
      </c>
      <c r="C161" s="68"/>
      <c r="D161" s="68"/>
      <c r="G161" s="71">
        <v>159</v>
      </c>
      <c r="H161" s="72"/>
      <c r="I161" s="72"/>
      <c r="J161" s="72" t="s">
        <v>1563</v>
      </c>
      <c r="K161" s="72"/>
      <c r="M161" t="s">
        <v>770</v>
      </c>
      <c r="N161" t="s">
        <v>462</v>
      </c>
      <c r="O161" t="s">
        <v>150</v>
      </c>
      <c r="P161" s="121" t="s">
        <v>1476</v>
      </c>
      <c r="Q161" s="121" t="s">
        <v>1247</v>
      </c>
      <c r="R161" s="121" t="s">
        <v>49</v>
      </c>
    </row>
    <row r="162" spans="1:18" x14ac:dyDescent="0.2">
      <c r="A162">
        <v>160</v>
      </c>
      <c r="B162" s="68" t="e">
        <f>VLOOKUP(A162,$G$3:$K$202,申込一覧表!$A$2,FALSE)</f>
        <v>#REF!</v>
      </c>
      <c r="C162" s="68"/>
      <c r="D162" s="68"/>
      <c r="G162" s="71">
        <v>160</v>
      </c>
      <c r="H162" s="72"/>
      <c r="I162" s="72"/>
      <c r="J162" s="72" t="s">
        <v>1564</v>
      </c>
      <c r="K162" s="72"/>
      <c r="M162" t="s">
        <v>771</v>
      </c>
      <c r="N162" t="s">
        <v>463</v>
      </c>
      <c r="O162" t="s">
        <v>150</v>
      </c>
      <c r="P162" s="121" t="s">
        <v>1477</v>
      </c>
      <c r="Q162" s="121" t="s">
        <v>1249</v>
      </c>
      <c r="R162" s="121" t="s">
        <v>600</v>
      </c>
    </row>
    <row r="163" spans="1:18" x14ac:dyDescent="0.2">
      <c r="A163">
        <v>161</v>
      </c>
      <c r="B163" s="68" t="e">
        <f>VLOOKUP(A163,$G$3:$K$202,申込一覧表!$A$2,FALSE)</f>
        <v>#REF!</v>
      </c>
      <c r="C163" s="68"/>
      <c r="D163" s="68"/>
      <c r="G163" s="71">
        <v>161</v>
      </c>
      <c r="H163" s="72"/>
      <c r="I163" s="72"/>
      <c r="J163" s="72" t="s">
        <v>1565</v>
      </c>
      <c r="K163" s="72"/>
      <c r="M163" t="s">
        <v>772</v>
      </c>
      <c r="N163" t="s">
        <v>464</v>
      </c>
      <c r="O163" t="s">
        <v>150</v>
      </c>
      <c r="P163" s="121" t="s">
        <v>1478</v>
      </c>
      <c r="Q163" s="121" t="s">
        <v>1251</v>
      </c>
      <c r="R163" s="121" t="s">
        <v>601</v>
      </c>
    </row>
    <row r="164" spans="1:18" x14ac:dyDescent="0.2">
      <c r="A164">
        <v>162</v>
      </c>
      <c r="B164" s="68" t="e">
        <f>VLOOKUP(A164,$G$3:$K$202,申込一覧表!$A$2,FALSE)</f>
        <v>#REF!</v>
      </c>
      <c r="C164" s="68"/>
      <c r="D164" s="68"/>
      <c r="G164" s="71">
        <v>162</v>
      </c>
      <c r="H164" s="72"/>
      <c r="I164" s="72"/>
      <c r="J164" s="72" t="s">
        <v>1566</v>
      </c>
      <c r="K164" s="72"/>
      <c r="M164" t="s">
        <v>773</v>
      </c>
      <c r="N164" t="s">
        <v>465</v>
      </c>
      <c r="O164" t="s">
        <v>150</v>
      </c>
      <c r="P164" s="121" t="s">
        <v>1479</v>
      </c>
      <c r="Q164" s="121" t="s">
        <v>1253</v>
      </c>
      <c r="R164" s="121" t="s">
        <v>603</v>
      </c>
    </row>
    <row r="165" spans="1:18" x14ac:dyDescent="0.2">
      <c r="A165">
        <v>163</v>
      </c>
      <c r="B165" s="68" t="e">
        <f>VLOOKUP(A165,$G$3:$K$202,申込一覧表!$A$2,FALSE)</f>
        <v>#REF!</v>
      </c>
      <c r="C165" s="68"/>
      <c r="D165" s="68"/>
      <c r="G165" s="71">
        <v>163</v>
      </c>
      <c r="H165" s="72"/>
      <c r="I165" s="72"/>
      <c r="J165" s="72" t="s">
        <v>1567</v>
      </c>
      <c r="K165" s="72"/>
      <c r="M165" t="s">
        <v>774</v>
      </c>
      <c r="N165" t="s">
        <v>466</v>
      </c>
      <c r="O165" t="s">
        <v>150</v>
      </c>
      <c r="P165" s="121" t="s">
        <v>1480</v>
      </c>
      <c r="Q165" s="121" t="s">
        <v>1248</v>
      </c>
      <c r="R165" s="121" t="s">
        <v>50</v>
      </c>
    </row>
    <row r="166" spans="1:18" x14ac:dyDescent="0.2">
      <c r="A166">
        <v>164</v>
      </c>
      <c r="B166" s="68" t="e">
        <f>VLOOKUP(A166,$G$3:$K$202,申込一覧表!$A$2,FALSE)</f>
        <v>#REF!</v>
      </c>
      <c r="C166" s="68"/>
      <c r="D166" s="68"/>
      <c r="G166" s="71">
        <v>164</v>
      </c>
      <c r="H166" s="72"/>
      <c r="I166" s="72"/>
      <c r="J166" s="72" t="s">
        <v>1568</v>
      </c>
      <c r="K166" s="72"/>
      <c r="M166" t="s">
        <v>775</v>
      </c>
      <c r="N166" t="s">
        <v>467</v>
      </c>
      <c r="O166" t="s">
        <v>150</v>
      </c>
      <c r="P166" s="121" t="s">
        <v>1481</v>
      </c>
      <c r="Q166" s="121" t="s">
        <v>1245</v>
      </c>
      <c r="R166" s="121" t="s">
        <v>598</v>
      </c>
    </row>
    <row r="167" spans="1:18" x14ac:dyDescent="0.2">
      <c r="A167">
        <v>165</v>
      </c>
      <c r="B167" s="68" t="e">
        <f>VLOOKUP(A167,$G$3:$K$202,申込一覧表!$A$2,FALSE)</f>
        <v>#REF!</v>
      </c>
      <c r="C167" s="68"/>
      <c r="D167" s="68"/>
      <c r="G167" s="71">
        <v>165</v>
      </c>
      <c r="H167" s="72"/>
      <c r="I167" s="72"/>
      <c r="J167" s="72" t="s">
        <v>1569</v>
      </c>
      <c r="K167" s="72"/>
      <c r="M167" t="s">
        <v>776</v>
      </c>
      <c r="N167" t="s">
        <v>468</v>
      </c>
      <c r="O167" t="s">
        <v>150</v>
      </c>
      <c r="P167" s="121" t="s">
        <v>1482</v>
      </c>
      <c r="Q167" s="121" t="s">
        <v>1246</v>
      </c>
      <c r="R167" s="121" t="s">
        <v>599</v>
      </c>
    </row>
    <row r="168" spans="1:18" x14ac:dyDescent="0.2">
      <c r="A168">
        <v>166</v>
      </c>
      <c r="B168" s="68" t="e">
        <f>VLOOKUP(A168,$G$3:$K$202,申込一覧表!$A$2,FALSE)</f>
        <v>#REF!</v>
      </c>
      <c r="C168" s="68"/>
      <c r="D168" s="68"/>
      <c r="G168" s="71">
        <v>166</v>
      </c>
      <c r="H168" s="72"/>
      <c r="I168" s="72"/>
      <c r="J168" s="72" t="s">
        <v>1570</v>
      </c>
      <c r="K168" s="72"/>
      <c r="M168" t="s">
        <v>777</v>
      </c>
      <c r="N168" t="s">
        <v>469</v>
      </c>
      <c r="O168" t="s">
        <v>150</v>
      </c>
      <c r="P168" s="121" t="s">
        <v>1483</v>
      </c>
      <c r="Q168" s="121" t="s">
        <v>51</v>
      </c>
      <c r="R168" s="121" t="s">
        <v>98</v>
      </c>
    </row>
    <row r="169" spans="1:18" x14ac:dyDescent="0.2">
      <c r="A169">
        <v>167</v>
      </c>
      <c r="B169" s="68" t="e">
        <f>VLOOKUP(A169,$G$3:$K$202,申込一覧表!$A$2,FALSE)</f>
        <v>#REF!</v>
      </c>
      <c r="C169" s="68"/>
      <c r="D169" s="68"/>
      <c r="G169" s="71">
        <v>167</v>
      </c>
      <c r="H169" s="72"/>
      <c r="I169" s="72"/>
      <c r="J169" s="72" t="s">
        <v>1571</v>
      </c>
      <c r="K169" s="72"/>
      <c r="M169" t="s">
        <v>778</v>
      </c>
      <c r="N169" t="s">
        <v>470</v>
      </c>
      <c r="O169" t="s">
        <v>150</v>
      </c>
      <c r="P169" s="121" t="s">
        <v>1484</v>
      </c>
      <c r="Q169" s="121" t="s">
        <v>1291</v>
      </c>
      <c r="R169" s="121" t="s">
        <v>56</v>
      </c>
    </row>
    <row r="170" spans="1:18" x14ac:dyDescent="0.2">
      <c r="A170">
        <v>168</v>
      </c>
      <c r="B170" s="68" t="e">
        <f>VLOOKUP(A170,$G$3:$K$202,申込一覧表!$A$2,FALSE)</f>
        <v>#REF!</v>
      </c>
      <c r="C170" s="68"/>
      <c r="D170" s="68"/>
      <c r="G170" s="71">
        <v>168</v>
      </c>
      <c r="H170" s="72"/>
      <c r="I170" s="72"/>
      <c r="J170" s="72" t="s">
        <v>1572</v>
      </c>
      <c r="K170" s="72"/>
      <c r="M170" t="s">
        <v>779</v>
      </c>
      <c r="N170" t="s">
        <v>471</v>
      </c>
      <c r="O170" t="s">
        <v>150</v>
      </c>
      <c r="P170" s="121" t="s">
        <v>1485</v>
      </c>
      <c r="Q170" s="121" t="s">
        <v>1292</v>
      </c>
      <c r="R170" s="121" t="s">
        <v>57</v>
      </c>
    </row>
    <row r="171" spans="1:18" x14ac:dyDescent="0.2">
      <c r="A171">
        <v>169</v>
      </c>
      <c r="B171" s="68" t="e">
        <f>VLOOKUP(A171,$G$3:$K$202,申込一覧表!$A$2,FALSE)</f>
        <v>#REF!</v>
      </c>
      <c r="C171" s="68"/>
      <c r="D171" s="68"/>
      <c r="G171" s="71">
        <v>169</v>
      </c>
      <c r="H171" s="72"/>
      <c r="I171" s="72"/>
      <c r="J171" s="72" t="s">
        <v>1573</v>
      </c>
      <c r="K171" s="72"/>
      <c r="M171" t="s">
        <v>780</v>
      </c>
      <c r="N171" t="s">
        <v>472</v>
      </c>
      <c r="O171" t="s">
        <v>150</v>
      </c>
      <c r="P171" s="121" t="s">
        <v>1486</v>
      </c>
      <c r="Q171" s="121" t="s">
        <v>1294</v>
      </c>
      <c r="R171" s="121" t="s">
        <v>59</v>
      </c>
    </row>
    <row r="172" spans="1:18" x14ac:dyDescent="0.2">
      <c r="A172">
        <v>170</v>
      </c>
      <c r="B172" s="68" t="e">
        <f>VLOOKUP(A172,$G$3:$K$202,申込一覧表!$A$2,FALSE)</f>
        <v>#REF!</v>
      </c>
      <c r="C172" s="68"/>
      <c r="D172" s="68"/>
      <c r="G172" s="71">
        <v>170</v>
      </c>
      <c r="H172" s="72"/>
      <c r="I172" s="72"/>
      <c r="J172" s="72" t="s">
        <v>1574</v>
      </c>
      <c r="K172" s="72"/>
      <c r="M172" t="s">
        <v>781</v>
      </c>
      <c r="N172" t="s">
        <v>473</v>
      </c>
      <c r="O172" t="s">
        <v>150</v>
      </c>
      <c r="P172" s="121" t="s">
        <v>1487</v>
      </c>
      <c r="Q172" s="121" t="s">
        <v>1295</v>
      </c>
      <c r="R172" s="121" t="s">
        <v>627</v>
      </c>
    </row>
    <row r="173" spans="1:18" x14ac:dyDescent="0.2">
      <c r="A173">
        <v>171</v>
      </c>
      <c r="B173" s="68" t="e">
        <f>VLOOKUP(A173,$G$3:$K$202,申込一覧表!$A$2,FALSE)</f>
        <v>#REF!</v>
      </c>
      <c r="C173" s="68"/>
      <c r="D173" s="68"/>
      <c r="G173" s="71">
        <v>171</v>
      </c>
      <c r="H173" s="72"/>
      <c r="I173" s="72"/>
      <c r="J173" s="72" t="s">
        <v>1575</v>
      </c>
      <c r="K173" s="72"/>
      <c r="M173" t="s">
        <v>782</v>
      </c>
      <c r="N173" t="s">
        <v>474</v>
      </c>
      <c r="O173" t="s">
        <v>150</v>
      </c>
      <c r="P173" s="121" t="s">
        <v>1488</v>
      </c>
      <c r="Q173" s="121" t="s">
        <v>1296</v>
      </c>
      <c r="R173" s="121" t="s">
        <v>628</v>
      </c>
    </row>
    <row r="174" spans="1:18" x14ac:dyDescent="0.2">
      <c r="A174">
        <v>172</v>
      </c>
      <c r="B174" s="68" t="e">
        <f>VLOOKUP(A174,$G$3:$K$202,申込一覧表!$A$2,FALSE)</f>
        <v>#REF!</v>
      </c>
      <c r="C174" s="68"/>
      <c r="D174" s="68"/>
      <c r="G174" s="71">
        <v>172</v>
      </c>
      <c r="H174" s="72"/>
      <c r="I174" s="72"/>
      <c r="J174" s="72" t="s">
        <v>1576</v>
      </c>
      <c r="K174" s="72"/>
      <c r="M174" t="s">
        <v>783</v>
      </c>
      <c r="N174" t="s">
        <v>475</v>
      </c>
      <c r="O174" t="s">
        <v>150</v>
      </c>
      <c r="P174" s="121" t="s">
        <v>1489</v>
      </c>
      <c r="Q174" s="121" t="s">
        <v>1293</v>
      </c>
      <c r="R174" s="121" t="s">
        <v>58</v>
      </c>
    </row>
    <row r="175" spans="1:18" x14ac:dyDescent="0.2">
      <c r="A175">
        <v>173</v>
      </c>
      <c r="B175" s="68" t="e">
        <f>VLOOKUP(A175,$G$3:$K$202,申込一覧表!$A$2,FALSE)</f>
        <v>#REF!</v>
      </c>
      <c r="C175" s="68"/>
      <c r="D175" s="68"/>
      <c r="G175" s="71">
        <v>173</v>
      </c>
      <c r="H175" s="72"/>
      <c r="I175" s="72"/>
      <c r="J175" s="72" t="s">
        <v>1577</v>
      </c>
      <c r="K175" s="72"/>
      <c r="M175" t="s">
        <v>784</v>
      </c>
      <c r="N175" t="s">
        <v>476</v>
      </c>
      <c r="O175" t="s">
        <v>150</v>
      </c>
      <c r="P175" s="121" t="s">
        <v>1490</v>
      </c>
      <c r="Q175" s="121" t="s">
        <v>1300</v>
      </c>
      <c r="R175" s="121" t="s">
        <v>60</v>
      </c>
    </row>
    <row r="176" spans="1:18" x14ac:dyDescent="0.2">
      <c r="A176">
        <v>174</v>
      </c>
      <c r="B176" s="68" t="e">
        <f>VLOOKUP(A176,$G$3:$K$202,申込一覧表!$A$2,FALSE)</f>
        <v>#REF!</v>
      </c>
      <c r="C176" s="68"/>
      <c r="D176" s="68"/>
      <c r="G176" s="71">
        <v>174</v>
      </c>
      <c r="H176" s="72"/>
      <c r="I176" s="72"/>
      <c r="J176" s="72" t="s">
        <v>1578</v>
      </c>
      <c r="K176" s="72"/>
      <c r="M176" t="s">
        <v>785</v>
      </c>
      <c r="N176" t="s">
        <v>477</v>
      </c>
      <c r="O176" t="s">
        <v>150</v>
      </c>
      <c r="P176" s="121" t="s">
        <v>1491</v>
      </c>
      <c r="Q176" s="121" t="s">
        <v>1301</v>
      </c>
      <c r="R176" s="121" t="s">
        <v>632</v>
      </c>
    </row>
    <row r="177" spans="1:18" x14ac:dyDescent="0.2">
      <c r="A177">
        <v>175</v>
      </c>
      <c r="B177" s="68" t="e">
        <f>VLOOKUP(A177,$G$3:$K$202,申込一覧表!$A$2,FALSE)</f>
        <v>#REF!</v>
      </c>
      <c r="C177" s="68"/>
      <c r="D177" s="68"/>
      <c r="G177" s="71">
        <v>175</v>
      </c>
      <c r="H177" s="72"/>
      <c r="I177" s="72"/>
      <c r="J177" s="72" t="s">
        <v>1579</v>
      </c>
      <c r="K177" s="72"/>
      <c r="M177" t="s">
        <v>786</v>
      </c>
      <c r="N177" t="s">
        <v>478</v>
      </c>
      <c r="O177" t="s">
        <v>150</v>
      </c>
      <c r="P177" s="121" t="s">
        <v>1492</v>
      </c>
      <c r="Q177" s="121" t="s">
        <v>1297</v>
      </c>
      <c r="R177" s="121" t="s">
        <v>629</v>
      </c>
    </row>
    <row r="178" spans="1:18" x14ac:dyDescent="0.2">
      <c r="A178">
        <v>176</v>
      </c>
      <c r="B178" s="68" t="e">
        <f>VLOOKUP(A178,$G$3:$K$202,申込一覧表!$A$2,FALSE)</f>
        <v>#REF!</v>
      </c>
      <c r="C178" s="68"/>
      <c r="D178" s="68"/>
      <c r="G178" s="71">
        <v>176</v>
      </c>
      <c r="H178" s="72"/>
      <c r="I178" s="72"/>
      <c r="J178" s="72" t="s">
        <v>1580</v>
      </c>
      <c r="K178" s="72"/>
      <c r="M178" t="s">
        <v>787</v>
      </c>
      <c r="N178" t="s">
        <v>479</v>
      </c>
      <c r="O178" t="s">
        <v>150</v>
      </c>
      <c r="P178" s="121" t="s">
        <v>1493</v>
      </c>
      <c r="Q178" s="121" t="s">
        <v>1298</v>
      </c>
      <c r="R178" s="121" t="s">
        <v>630</v>
      </c>
    </row>
    <row r="179" spans="1:18" x14ac:dyDescent="0.2">
      <c r="A179">
        <v>177</v>
      </c>
      <c r="B179" s="68" t="e">
        <f>VLOOKUP(A179,$G$3:$K$202,申込一覧表!$A$2,FALSE)</f>
        <v>#REF!</v>
      </c>
      <c r="C179" s="68"/>
      <c r="D179" s="68"/>
      <c r="G179" s="71">
        <v>177</v>
      </c>
      <c r="H179" s="72"/>
      <c r="I179" s="72"/>
      <c r="J179" s="72" t="s">
        <v>1581</v>
      </c>
      <c r="K179" s="72"/>
      <c r="M179" t="s">
        <v>788</v>
      </c>
      <c r="N179" t="s">
        <v>480</v>
      </c>
      <c r="O179" t="s">
        <v>150</v>
      </c>
      <c r="P179" s="121" t="s">
        <v>1494</v>
      </c>
      <c r="Q179" s="121" t="s">
        <v>1299</v>
      </c>
      <c r="R179" s="121" t="s">
        <v>631</v>
      </c>
    </row>
    <row r="180" spans="1:18" x14ac:dyDescent="0.2">
      <c r="A180">
        <v>178</v>
      </c>
      <c r="B180" s="68" t="e">
        <f>VLOOKUP(A180,$G$3:$K$202,申込一覧表!$A$2,FALSE)</f>
        <v>#REF!</v>
      </c>
      <c r="C180" s="68"/>
      <c r="D180" s="68"/>
      <c r="G180" s="71">
        <v>178</v>
      </c>
      <c r="H180" s="72"/>
      <c r="I180" s="72"/>
      <c r="J180" s="72" t="s">
        <v>1582</v>
      </c>
      <c r="K180" s="72"/>
      <c r="M180" t="s">
        <v>789</v>
      </c>
      <c r="N180" t="s">
        <v>481</v>
      </c>
      <c r="O180" t="s">
        <v>150</v>
      </c>
      <c r="P180" s="121" t="s">
        <v>1495</v>
      </c>
      <c r="Q180" s="121" t="s">
        <v>1302</v>
      </c>
      <c r="R180" s="121" t="s">
        <v>633</v>
      </c>
    </row>
    <row r="181" spans="1:18" x14ac:dyDescent="0.2">
      <c r="A181">
        <v>179</v>
      </c>
      <c r="B181" s="68" t="e">
        <f>VLOOKUP(A181,$G$3:$K$202,申込一覧表!$A$2,FALSE)</f>
        <v>#REF!</v>
      </c>
      <c r="C181" s="68"/>
      <c r="D181" s="68"/>
      <c r="G181" s="71">
        <v>179</v>
      </c>
      <c r="H181" s="72"/>
      <c r="I181" s="72"/>
      <c r="J181" s="72" t="s">
        <v>1583</v>
      </c>
      <c r="K181" s="72"/>
      <c r="M181" t="s">
        <v>790</v>
      </c>
      <c r="N181" t="s">
        <v>482</v>
      </c>
      <c r="O181" t="s">
        <v>150</v>
      </c>
      <c r="P181" s="121" t="s">
        <v>1496</v>
      </c>
      <c r="Q181" s="121" t="s">
        <v>1303</v>
      </c>
      <c r="R181" s="121" t="s">
        <v>634</v>
      </c>
    </row>
    <row r="182" spans="1:18" x14ac:dyDescent="0.2">
      <c r="A182">
        <v>180</v>
      </c>
      <c r="B182" s="68" t="e">
        <f>VLOOKUP(A182,$G$3:$K$202,申込一覧表!$A$2,FALSE)</f>
        <v>#REF!</v>
      </c>
      <c r="C182" s="68"/>
      <c r="D182" s="68"/>
      <c r="G182" s="71">
        <v>180</v>
      </c>
      <c r="H182" s="72"/>
      <c r="I182" s="72"/>
      <c r="J182" s="72" t="s">
        <v>1584</v>
      </c>
      <c r="K182" s="72"/>
      <c r="M182" t="s">
        <v>791</v>
      </c>
      <c r="N182" t="s">
        <v>483</v>
      </c>
      <c r="O182" t="s">
        <v>150</v>
      </c>
      <c r="P182" s="121" t="s">
        <v>1497</v>
      </c>
      <c r="Q182" s="121" t="s">
        <v>1304</v>
      </c>
      <c r="R182" s="121" t="s">
        <v>635</v>
      </c>
    </row>
    <row r="183" spans="1:18" x14ac:dyDescent="0.2">
      <c r="A183">
        <v>181</v>
      </c>
      <c r="B183" s="68" t="e">
        <f>VLOOKUP(A183,$G$3:$K$202,申込一覧表!$A$2,FALSE)</f>
        <v>#REF!</v>
      </c>
      <c r="C183" s="68"/>
      <c r="D183" s="68"/>
      <c r="G183" s="71">
        <v>181</v>
      </c>
      <c r="H183" s="72"/>
      <c r="I183" s="72"/>
      <c r="J183" s="72" t="s">
        <v>1585</v>
      </c>
      <c r="K183" s="72"/>
      <c r="M183" t="s">
        <v>792</v>
      </c>
      <c r="N183" t="s">
        <v>484</v>
      </c>
      <c r="O183" t="s">
        <v>150</v>
      </c>
      <c r="P183" s="121" t="s">
        <v>1498</v>
      </c>
      <c r="Q183" s="121" t="s">
        <v>1305</v>
      </c>
      <c r="R183" s="121"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e">
        <f>VLOOKUP(A185,$G$3:$K$202,申込一覧表!$A$2,FALSE)</f>
        <v>#REF!</v>
      </c>
      <c r="C185" s="68"/>
      <c r="D185" s="68"/>
      <c r="G185" s="71">
        <v>183</v>
      </c>
      <c r="H185" s="72"/>
      <c r="I185" s="72"/>
      <c r="J185" s="72" t="s">
        <v>1587</v>
      </c>
      <c r="K185" s="72"/>
      <c r="M185" t="s">
        <v>794</v>
      </c>
      <c r="N185" t="s">
        <v>486</v>
      </c>
      <c r="O185" t="s">
        <v>150</v>
      </c>
      <c r="P185" s="121" t="s">
        <v>1500</v>
      </c>
      <c r="Q185" s="121" t="s">
        <v>1307</v>
      </c>
      <c r="R185" s="121"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e">
        <f>VLOOKUP(A187,$G$3:$K$202,申込一覧表!$A$2,FALSE)</f>
        <v>#REF!</v>
      </c>
      <c r="C187" s="68"/>
      <c r="D187" s="68"/>
      <c r="G187" s="71">
        <v>185</v>
      </c>
      <c r="H187" s="72"/>
      <c r="I187" s="72"/>
      <c r="J187" s="72" t="s">
        <v>1589</v>
      </c>
      <c r="K187" s="72"/>
      <c r="M187" t="s">
        <v>796</v>
      </c>
      <c r="N187" t="s">
        <v>488</v>
      </c>
      <c r="O187" t="s">
        <v>150</v>
      </c>
      <c r="P187" s="121" t="s">
        <v>1502</v>
      </c>
      <c r="Q187" s="121" t="s">
        <v>1309</v>
      </c>
      <c r="R187" s="121"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e">
        <f>VLOOKUP(A190,$G$3:$K$202,申込一覧表!$A$2,FALSE)</f>
        <v>#REF!</v>
      </c>
      <c r="C190" s="68"/>
      <c r="D190" s="68"/>
      <c r="G190" s="71">
        <v>188</v>
      </c>
      <c r="H190" s="72"/>
      <c r="I190" s="72"/>
      <c r="J190" s="72" t="s">
        <v>1592</v>
      </c>
      <c r="K190" s="72"/>
      <c r="M190" t="s">
        <v>799</v>
      </c>
      <c r="N190" t="s">
        <v>491</v>
      </c>
      <c r="O190" t="s">
        <v>150</v>
      </c>
      <c r="P190" s="121" t="s">
        <v>1505</v>
      </c>
      <c r="Q190" s="121" t="s">
        <v>1312</v>
      </c>
      <c r="R190" s="121" t="s">
        <v>642</v>
      </c>
    </row>
    <row r="191" spans="1:18" x14ac:dyDescent="0.2">
      <c r="A191">
        <v>189</v>
      </c>
      <c r="B191" s="68" t="e">
        <f>VLOOKUP(A191,$G$3:$K$202,申込一覧表!$A$2,FALSE)</f>
        <v>#REF!</v>
      </c>
      <c r="C191" s="68"/>
      <c r="D191" s="68"/>
      <c r="G191" s="71">
        <v>189</v>
      </c>
      <c r="H191" s="72"/>
      <c r="I191" s="72"/>
      <c r="J191" s="72" t="s">
        <v>1593</v>
      </c>
      <c r="K191" s="72"/>
      <c r="M191" t="s">
        <v>800</v>
      </c>
      <c r="N191" t="s">
        <v>492</v>
      </c>
      <c r="O191" t="s">
        <v>150</v>
      </c>
      <c r="P191" s="121" t="s">
        <v>1506</v>
      </c>
      <c r="Q191" s="121" t="s">
        <v>1317</v>
      </c>
      <c r="R191" s="121" t="s">
        <v>646</v>
      </c>
    </row>
    <row r="192" spans="1:18" x14ac:dyDescent="0.2">
      <c r="A192">
        <v>190</v>
      </c>
      <c r="B192" s="68" t="e">
        <f>VLOOKUP(A192,$G$3:$K$202,申込一覧表!$A$2,FALSE)</f>
        <v>#REF!</v>
      </c>
      <c r="C192" s="68"/>
      <c r="D192" s="68"/>
      <c r="G192" s="71">
        <v>190</v>
      </c>
      <c r="H192" s="72"/>
      <c r="I192" s="72"/>
      <c r="J192" s="72" t="s">
        <v>1594</v>
      </c>
      <c r="K192" s="72"/>
      <c r="M192" t="s">
        <v>801</v>
      </c>
      <c r="N192" t="s">
        <v>493</v>
      </c>
      <c r="O192" t="s">
        <v>150</v>
      </c>
      <c r="P192" s="121" t="s">
        <v>1507</v>
      </c>
      <c r="Q192" s="121" t="s">
        <v>1318</v>
      </c>
      <c r="R192" s="121"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e">
        <f>VLOOKUP(A195,$G$3:$K$202,申込一覧表!$A$2,FALSE)</f>
        <v>#REF!</v>
      </c>
      <c r="C195" s="68"/>
      <c r="D195" s="68"/>
      <c r="G195" s="71">
        <v>193</v>
      </c>
      <c r="H195" s="72"/>
      <c r="I195" s="72"/>
      <c r="J195" s="72" t="s">
        <v>2899</v>
      </c>
      <c r="K195" s="72"/>
      <c r="M195" t="s">
        <v>804</v>
      </c>
      <c r="N195" t="s">
        <v>573</v>
      </c>
      <c r="O195" t="s">
        <v>150</v>
      </c>
      <c r="P195" s="121" t="s">
        <v>1510</v>
      </c>
      <c r="Q195" s="121" t="s">
        <v>1321</v>
      </c>
      <c r="R195" s="121" t="s">
        <v>64</v>
      </c>
    </row>
    <row r="196" spans="1:18" x14ac:dyDescent="0.2">
      <c r="A196">
        <v>194</v>
      </c>
      <c r="B196" s="68" t="e">
        <f>VLOOKUP(A196,$G$3:$K$202,申込一覧表!$A$2,FALSE)</f>
        <v>#REF!</v>
      </c>
      <c r="C196" s="68"/>
      <c r="D196" s="68"/>
      <c r="G196" s="71">
        <v>194</v>
      </c>
      <c r="H196" s="72"/>
      <c r="I196" s="72"/>
      <c r="J196" s="72" t="s">
        <v>1667</v>
      </c>
      <c r="K196" s="72"/>
      <c r="M196" t="s">
        <v>805</v>
      </c>
      <c r="N196" t="s">
        <v>574</v>
      </c>
      <c r="O196" t="s">
        <v>150</v>
      </c>
      <c r="P196" s="121" t="s">
        <v>1511</v>
      </c>
      <c r="Q196" s="121" t="s">
        <v>1324</v>
      </c>
      <c r="R196" s="121" t="s">
        <v>650</v>
      </c>
    </row>
    <row r="197" spans="1:18" x14ac:dyDescent="0.2">
      <c r="A197">
        <v>195</v>
      </c>
      <c r="B197" s="68" t="e">
        <f>VLOOKUP(A197,$G$3:$K$202,申込一覧表!$A$2,FALSE)</f>
        <v>#REF!</v>
      </c>
      <c r="C197" s="68"/>
      <c r="D197" s="68"/>
      <c r="G197" s="71">
        <v>195</v>
      </c>
      <c r="H197" s="72"/>
      <c r="I197" s="72"/>
      <c r="J197" s="72" t="s">
        <v>2900</v>
      </c>
      <c r="K197" s="72"/>
      <c r="M197" t="s">
        <v>806</v>
      </c>
      <c r="N197" t="s">
        <v>575</v>
      </c>
      <c r="O197" t="s">
        <v>150</v>
      </c>
      <c r="P197" s="121" t="s">
        <v>1512</v>
      </c>
      <c r="Q197" s="121" t="s">
        <v>1323</v>
      </c>
      <c r="R197" s="121" t="s">
        <v>127</v>
      </c>
    </row>
    <row r="198" spans="1:18" x14ac:dyDescent="0.2">
      <c r="A198">
        <v>196</v>
      </c>
      <c r="B198" s="68" t="e">
        <f>VLOOKUP(A198,$G$3:$K$202,申込一覧表!$A$2,FALSE)</f>
        <v>#REF!</v>
      </c>
      <c r="C198" s="68"/>
      <c r="D198" s="68"/>
      <c r="G198" s="71">
        <v>196</v>
      </c>
      <c r="H198" s="72"/>
      <c r="I198" s="72"/>
      <c r="J198" s="72" t="s">
        <v>1686</v>
      </c>
      <c r="K198" s="72"/>
      <c r="M198" t="s">
        <v>807</v>
      </c>
      <c r="N198" t="s">
        <v>576</v>
      </c>
      <c r="O198" t="s">
        <v>150</v>
      </c>
      <c r="P198" s="121" t="s">
        <v>1513</v>
      </c>
      <c r="Q198" s="121" t="s">
        <v>1325</v>
      </c>
      <c r="R198" s="121" t="s">
        <v>651</v>
      </c>
    </row>
    <row r="199" spans="1:18" x14ac:dyDescent="0.2">
      <c r="A199">
        <v>197</v>
      </c>
      <c r="B199" s="68" t="e">
        <f>VLOOKUP(A199,$G$3:$K$202,申込一覧表!$A$2,FALSE)</f>
        <v>#REF!</v>
      </c>
      <c r="C199" s="68"/>
      <c r="D199" s="68"/>
      <c r="G199" s="71">
        <v>197</v>
      </c>
      <c r="H199" s="72"/>
      <c r="I199" s="72"/>
      <c r="J199" s="72" t="s">
        <v>2901</v>
      </c>
      <c r="K199" s="72"/>
      <c r="M199" t="s">
        <v>808</v>
      </c>
      <c r="N199" t="s">
        <v>577</v>
      </c>
      <c r="O199" t="s">
        <v>150</v>
      </c>
      <c r="P199" s="121" t="s">
        <v>1514</v>
      </c>
      <c r="Q199" s="121" t="s">
        <v>1326</v>
      </c>
      <c r="R199" s="121" t="s">
        <v>652</v>
      </c>
    </row>
    <row r="200" spans="1:18" x14ac:dyDescent="0.2">
      <c r="A200">
        <v>198</v>
      </c>
      <c r="B200" s="68" t="e">
        <f>VLOOKUP(A200,$G$3:$K$202,申込一覧表!$A$2,FALSE)</f>
        <v>#REF!</v>
      </c>
      <c r="C200" s="68"/>
      <c r="D200" s="68"/>
      <c r="G200" s="71">
        <v>198</v>
      </c>
      <c r="H200" s="72"/>
      <c r="I200" s="72"/>
      <c r="J200" s="72" t="s">
        <v>2902</v>
      </c>
      <c r="K200" s="72"/>
      <c r="M200" t="s">
        <v>809</v>
      </c>
      <c r="N200" t="s">
        <v>578</v>
      </c>
      <c r="O200" t="s">
        <v>150</v>
      </c>
      <c r="P200" s="121" t="s">
        <v>1515</v>
      </c>
      <c r="Q200" s="121" t="s">
        <v>1322</v>
      </c>
      <c r="R200" s="121" t="s">
        <v>65</v>
      </c>
    </row>
    <row r="201" spans="1:18" x14ac:dyDescent="0.2">
      <c r="A201">
        <v>199</v>
      </c>
      <c r="B201" s="68" t="e">
        <f>VLOOKUP(A201,$G$3:$K$202,申込一覧表!$A$2,FALSE)</f>
        <v>#REF!</v>
      </c>
      <c r="C201" s="68"/>
      <c r="D201" s="68"/>
      <c r="G201" s="71">
        <v>199</v>
      </c>
      <c r="H201" s="72"/>
      <c r="I201" s="72"/>
      <c r="J201" s="72" t="s">
        <v>1695</v>
      </c>
      <c r="K201" s="72"/>
      <c r="M201" t="s">
        <v>810</v>
      </c>
      <c r="N201" t="s">
        <v>579</v>
      </c>
      <c r="O201" t="s">
        <v>150</v>
      </c>
      <c r="P201" s="121" t="s">
        <v>1516</v>
      </c>
      <c r="Q201" s="121" t="s">
        <v>1327</v>
      </c>
      <c r="R201" s="121"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2789</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2721</v>
      </c>
      <c r="Q289" s="121" t="s">
        <v>1037</v>
      </c>
      <c r="R289" s="121" t="s">
        <v>1038</v>
      </c>
    </row>
    <row r="290" spans="13:18" x14ac:dyDescent="0.2">
      <c r="M290">
        <v>211012</v>
      </c>
      <c r="N290" t="s">
        <v>1663</v>
      </c>
      <c r="O290" t="s">
        <v>148</v>
      </c>
      <c r="P290" s="121" t="s">
        <v>2722</v>
      </c>
      <c r="Q290" s="121" t="s">
        <v>1050</v>
      </c>
      <c r="R290" s="121" t="s">
        <v>1052</v>
      </c>
    </row>
    <row r="291" spans="13:18" x14ac:dyDescent="0.2">
      <c r="N291" t="s">
        <v>1665</v>
      </c>
      <c r="O291" t="s">
        <v>148</v>
      </c>
      <c r="P291" s="121" t="s">
        <v>2723</v>
      </c>
      <c r="Q291" s="121" t="s">
        <v>1062</v>
      </c>
      <c r="R291" s="121" t="s">
        <v>1063</v>
      </c>
    </row>
    <row r="292" spans="13:18" x14ac:dyDescent="0.2">
      <c r="M292">
        <v>210040</v>
      </c>
      <c r="N292" t="s">
        <v>1002</v>
      </c>
      <c r="O292" t="s">
        <v>148</v>
      </c>
      <c r="P292" s="121" t="s">
        <v>2724</v>
      </c>
      <c r="Q292" s="121" t="s">
        <v>2725</v>
      </c>
      <c r="R292" s="121" t="s">
        <v>2726</v>
      </c>
    </row>
    <row r="293" spans="13:18" x14ac:dyDescent="0.2">
      <c r="M293">
        <v>210025</v>
      </c>
      <c r="N293" t="s">
        <v>1004</v>
      </c>
      <c r="O293" t="s">
        <v>148</v>
      </c>
      <c r="P293" s="121" t="s">
        <v>2727</v>
      </c>
      <c r="Q293" s="121" t="s">
        <v>1065</v>
      </c>
      <c r="R293" s="121" t="s">
        <v>1067</v>
      </c>
    </row>
    <row r="294" spans="13:18" x14ac:dyDescent="0.2">
      <c r="M294">
        <v>210011</v>
      </c>
      <c r="N294" t="s">
        <v>1006</v>
      </c>
      <c r="O294" t="s">
        <v>148</v>
      </c>
      <c r="P294" s="121" t="s">
        <v>2728</v>
      </c>
      <c r="Q294" s="121" t="s">
        <v>1068</v>
      </c>
      <c r="R294" s="121" t="s">
        <v>1069</v>
      </c>
    </row>
    <row r="295" spans="13:18" x14ac:dyDescent="0.2">
      <c r="M295">
        <v>210021</v>
      </c>
      <c r="N295" t="s">
        <v>1009</v>
      </c>
      <c r="O295" t="s">
        <v>148</v>
      </c>
      <c r="P295" s="121" t="s">
        <v>2729</v>
      </c>
      <c r="Q295" s="121" t="s">
        <v>1005</v>
      </c>
      <c r="R295" s="121" t="s">
        <v>1007</v>
      </c>
    </row>
    <row r="296" spans="13:18" x14ac:dyDescent="0.2">
      <c r="M296">
        <v>211007</v>
      </c>
      <c r="N296" t="s">
        <v>1667</v>
      </c>
      <c r="O296" t="s">
        <v>148</v>
      </c>
      <c r="P296" s="121" t="s">
        <v>2730</v>
      </c>
      <c r="Q296" s="121" t="s">
        <v>1018</v>
      </c>
      <c r="R296" s="121" t="s">
        <v>1020</v>
      </c>
    </row>
    <row r="297" spans="13:18" x14ac:dyDescent="0.2">
      <c r="M297">
        <v>210115</v>
      </c>
      <c r="N297" t="s">
        <v>1011</v>
      </c>
      <c r="O297" t="s">
        <v>148</v>
      </c>
      <c r="P297" s="121" t="s">
        <v>2731</v>
      </c>
      <c r="Q297" s="121" t="s">
        <v>1064</v>
      </c>
      <c r="R297" s="121" t="s">
        <v>81</v>
      </c>
    </row>
    <row r="298" spans="13:18" x14ac:dyDescent="0.2">
      <c r="M298">
        <v>211005</v>
      </c>
      <c r="N298" t="s">
        <v>1670</v>
      </c>
      <c r="O298" t="s">
        <v>148</v>
      </c>
      <c r="P298" s="121" t="s">
        <v>2732</v>
      </c>
      <c r="Q298" s="121" t="s">
        <v>1008</v>
      </c>
      <c r="R298" s="121" t="s">
        <v>1009</v>
      </c>
    </row>
    <row r="299" spans="13:18" x14ac:dyDescent="0.2">
      <c r="M299">
        <v>210028</v>
      </c>
      <c r="N299" t="s">
        <v>1013</v>
      </c>
      <c r="O299" t="s">
        <v>148</v>
      </c>
      <c r="P299" s="121" t="s">
        <v>2733</v>
      </c>
      <c r="Q299" s="121" t="s">
        <v>1053</v>
      </c>
      <c r="R299" s="121" t="s">
        <v>1054</v>
      </c>
    </row>
    <row r="300" spans="13:18" x14ac:dyDescent="0.2">
      <c r="M300">
        <v>210026</v>
      </c>
      <c r="N300" t="s">
        <v>1016</v>
      </c>
      <c r="O300" t="s">
        <v>148</v>
      </c>
      <c r="P300" s="121" t="s">
        <v>2734</v>
      </c>
      <c r="Q300" s="121" t="s">
        <v>1003</v>
      </c>
      <c r="R300" s="121" t="s">
        <v>1004</v>
      </c>
    </row>
    <row r="301" spans="13:18" x14ac:dyDescent="0.2">
      <c r="M301">
        <v>210013</v>
      </c>
      <c r="N301" t="s">
        <v>1019</v>
      </c>
      <c r="O301" t="s">
        <v>148</v>
      </c>
      <c r="P301" s="121" t="s">
        <v>2735</v>
      </c>
      <c r="Q301" s="121" t="s">
        <v>1015</v>
      </c>
      <c r="R301" s="121" t="s">
        <v>1017</v>
      </c>
    </row>
    <row r="302" spans="13:18" x14ac:dyDescent="0.2">
      <c r="M302">
        <v>210078</v>
      </c>
      <c r="N302" t="s">
        <v>1022</v>
      </c>
      <c r="O302" t="s">
        <v>148</v>
      </c>
      <c r="P302" s="121" t="s">
        <v>2736</v>
      </c>
      <c r="Q302" s="121" t="s">
        <v>1012</v>
      </c>
      <c r="R302" s="121" t="s">
        <v>1014</v>
      </c>
    </row>
    <row r="303" spans="13:18" x14ac:dyDescent="0.2">
      <c r="M303">
        <v>210083</v>
      </c>
      <c r="N303" t="s">
        <v>1025</v>
      </c>
      <c r="O303" t="s">
        <v>148</v>
      </c>
      <c r="P303" s="121" t="s">
        <v>2737</v>
      </c>
      <c r="Q303" s="121" t="s">
        <v>1058</v>
      </c>
      <c r="R303" s="121" t="s">
        <v>1060</v>
      </c>
    </row>
    <row r="304" spans="13:18" x14ac:dyDescent="0.2">
      <c r="N304" t="s">
        <v>1027</v>
      </c>
      <c r="O304" t="s">
        <v>148</v>
      </c>
      <c r="P304" s="121" t="s">
        <v>2738</v>
      </c>
      <c r="Q304" s="121" t="s">
        <v>1055</v>
      </c>
      <c r="R304" s="121" t="s">
        <v>23</v>
      </c>
    </row>
    <row r="305" spans="13:18" x14ac:dyDescent="0.2">
      <c r="M305">
        <v>210109</v>
      </c>
      <c r="N305" t="s">
        <v>1673</v>
      </c>
      <c r="O305" t="s">
        <v>148</v>
      </c>
      <c r="P305" s="121" t="s">
        <v>2739</v>
      </c>
      <c r="Q305" s="121" t="s">
        <v>1001</v>
      </c>
      <c r="R305" s="121" t="s">
        <v>1002</v>
      </c>
    </row>
    <row r="306" spans="13:18" x14ac:dyDescent="0.2">
      <c r="M306">
        <v>210111</v>
      </c>
      <c r="N306" t="s">
        <v>1029</v>
      </c>
      <c r="O306" t="s">
        <v>148</v>
      </c>
      <c r="P306" s="121" t="s">
        <v>2740</v>
      </c>
      <c r="Q306" s="121" t="s">
        <v>2741</v>
      </c>
      <c r="R306" s="121" t="s">
        <v>2742</v>
      </c>
    </row>
    <row r="307" spans="13:18" x14ac:dyDescent="0.2">
      <c r="M307">
        <v>233001</v>
      </c>
      <c r="N307" t="s">
        <v>1032</v>
      </c>
      <c r="O307" t="s">
        <v>148</v>
      </c>
      <c r="P307" s="121" t="s">
        <v>2743</v>
      </c>
      <c r="Q307" s="121" t="s">
        <v>1046</v>
      </c>
      <c r="R307" s="121" t="s">
        <v>1047</v>
      </c>
    </row>
    <row r="308" spans="13:18" x14ac:dyDescent="0.2">
      <c r="M308">
        <v>211005</v>
      </c>
      <c r="N308" t="s">
        <v>1675</v>
      </c>
      <c r="O308" t="s">
        <v>148</v>
      </c>
      <c r="P308" s="121" t="s">
        <v>2744</v>
      </c>
      <c r="Q308" s="121" t="s">
        <v>1041</v>
      </c>
      <c r="R308" s="121" t="s">
        <v>1042</v>
      </c>
    </row>
    <row r="309" spans="13:18" x14ac:dyDescent="0.2">
      <c r="M309">
        <v>211001</v>
      </c>
      <c r="N309" t="s">
        <v>1677</v>
      </c>
      <c r="O309" t="s">
        <v>148</v>
      </c>
      <c r="P309" s="121" t="s">
        <v>2745</v>
      </c>
      <c r="Q309" s="121" t="s">
        <v>1056</v>
      </c>
      <c r="R309" s="121" t="s">
        <v>1057</v>
      </c>
    </row>
    <row r="310" spans="13:18" x14ac:dyDescent="0.2">
      <c r="M310">
        <v>210000</v>
      </c>
      <c r="N310" t="s">
        <v>1035</v>
      </c>
      <c r="O310" t="s">
        <v>148</v>
      </c>
      <c r="P310" s="121" t="s">
        <v>2746</v>
      </c>
      <c r="Q310" s="121" t="s">
        <v>1021</v>
      </c>
      <c r="R310" s="121" t="s">
        <v>1023</v>
      </c>
    </row>
    <row r="311" spans="13:18" x14ac:dyDescent="0.2">
      <c r="M311">
        <v>210001</v>
      </c>
      <c r="N311" t="s">
        <v>1038</v>
      </c>
      <c r="O311" t="s">
        <v>148</v>
      </c>
      <c r="P311" s="121" t="s">
        <v>2747</v>
      </c>
      <c r="Q311" s="121" t="s">
        <v>1024</v>
      </c>
      <c r="R311" s="121" t="s">
        <v>1026</v>
      </c>
    </row>
    <row r="312" spans="13:18" x14ac:dyDescent="0.2">
      <c r="N312" t="s">
        <v>1040</v>
      </c>
      <c r="O312" t="s">
        <v>148</v>
      </c>
      <c r="P312" s="121" t="s">
        <v>2748</v>
      </c>
      <c r="Q312" s="121" t="s">
        <v>1061</v>
      </c>
      <c r="R312" s="121" t="s">
        <v>24</v>
      </c>
    </row>
    <row r="313" spans="13:18" x14ac:dyDescent="0.2">
      <c r="M313">
        <v>210067</v>
      </c>
      <c r="N313" t="s">
        <v>1042</v>
      </c>
      <c r="O313" t="s">
        <v>148</v>
      </c>
      <c r="P313" s="121" t="s">
        <v>2749</v>
      </c>
      <c r="Q313" s="121" t="s">
        <v>1672</v>
      </c>
      <c r="R313" s="121" t="s">
        <v>1674</v>
      </c>
    </row>
    <row r="314" spans="13:18" x14ac:dyDescent="0.2">
      <c r="M314" t="s">
        <v>1678</v>
      </c>
      <c r="N314" t="s">
        <v>1044</v>
      </c>
      <c r="O314" t="s">
        <v>148</v>
      </c>
      <c r="P314" s="121" t="s">
        <v>2750</v>
      </c>
      <c r="Q314" s="121" t="s">
        <v>1070</v>
      </c>
      <c r="R314" s="121" t="s">
        <v>25</v>
      </c>
    </row>
    <row r="315" spans="13:18" x14ac:dyDescent="0.2">
      <c r="N315" t="s">
        <v>1045</v>
      </c>
      <c r="O315" t="s">
        <v>148</v>
      </c>
      <c r="P315" s="121" t="s">
        <v>2751</v>
      </c>
      <c r="Q315" s="121" t="s">
        <v>1028</v>
      </c>
      <c r="R315" s="121" t="s">
        <v>1030</v>
      </c>
    </row>
    <row r="316" spans="13:18" x14ac:dyDescent="0.2">
      <c r="M316">
        <v>210064</v>
      </c>
      <c r="N316" t="s">
        <v>1047</v>
      </c>
      <c r="O316" t="s">
        <v>148</v>
      </c>
      <c r="P316" s="121" t="s">
        <v>2752</v>
      </c>
      <c r="Q316" s="121" t="s">
        <v>1010</v>
      </c>
      <c r="R316" s="121" t="s">
        <v>1011</v>
      </c>
    </row>
    <row r="317" spans="13:18" x14ac:dyDescent="0.2">
      <c r="M317">
        <v>241048</v>
      </c>
      <c r="N317" t="s">
        <v>1049</v>
      </c>
      <c r="O317" t="s">
        <v>148</v>
      </c>
      <c r="P317" s="121" t="s">
        <v>2753</v>
      </c>
      <c r="Q317" s="121" t="s">
        <v>1676</v>
      </c>
      <c r="R317" s="121" t="s">
        <v>1677</v>
      </c>
    </row>
    <row r="318" spans="13:18" x14ac:dyDescent="0.2">
      <c r="M318">
        <v>211006</v>
      </c>
      <c r="N318" t="s">
        <v>1680</v>
      </c>
      <c r="O318" t="s">
        <v>148</v>
      </c>
      <c r="P318" s="121" t="s">
        <v>2754</v>
      </c>
      <c r="Q318" s="121" t="s">
        <v>1689</v>
      </c>
      <c r="R318" s="121" t="s">
        <v>1690</v>
      </c>
    </row>
    <row r="319" spans="13:18" x14ac:dyDescent="0.2">
      <c r="M319">
        <v>210004</v>
      </c>
      <c r="N319" t="s">
        <v>1051</v>
      </c>
      <c r="O319" t="s">
        <v>148</v>
      </c>
      <c r="P319" s="121" t="s">
        <v>2755</v>
      </c>
      <c r="Q319" s="121" t="s">
        <v>1692</v>
      </c>
      <c r="R319" s="121" t="s">
        <v>1693</v>
      </c>
    </row>
    <row r="320" spans="13:18" x14ac:dyDescent="0.2">
      <c r="M320">
        <v>210022</v>
      </c>
      <c r="N320" t="s">
        <v>1054</v>
      </c>
      <c r="O320" t="s">
        <v>148</v>
      </c>
      <c r="P320" s="121" t="s">
        <v>2756</v>
      </c>
      <c r="Q320" s="121" t="s">
        <v>1694</v>
      </c>
      <c r="R320" s="121" t="s">
        <v>1695</v>
      </c>
    </row>
    <row r="321" spans="13:18" x14ac:dyDescent="0.2">
      <c r="M321">
        <v>211011</v>
      </c>
      <c r="N321" t="s">
        <v>1683</v>
      </c>
      <c r="O321" t="s">
        <v>148</v>
      </c>
      <c r="P321" s="121" t="s">
        <v>2757</v>
      </c>
      <c r="Q321" s="121" t="s">
        <v>1669</v>
      </c>
      <c r="R321" s="121" t="s">
        <v>1671</v>
      </c>
    </row>
    <row r="322" spans="13:18" x14ac:dyDescent="0.2">
      <c r="M322">
        <v>210037</v>
      </c>
      <c r="N322" t="s">
        <v>23</v>
      </c>
      <c r="O322" t="s">
        <v>148</v>
      </c>
      <c r="P322" s="121" t="s">
        <v>2758</v>
      </c>
      <c r="Q322" s="121" t="s">
        <v>1680</v>
      </c>
      <c r="R322" s="121" t="s">
        <v>1681</v>
      </c>
    </row>
    <row r="323" spans="13:18" x14ac:dyDescent="0.2">
      <c r="M323">
        <v>211009</v>
      </c>
      <c r="N323" t="s">
        <v>1686</v>
      </c>
      <c r="O323" t="s">
        <v>148</v>
      </c>
      <c r="P323" s="121" t="s">
        <v>2759</v>
      </c>
      <c r="Q323" s="121" t="s">
        <v>1666</v>
      </c>
      <c r="R323" s="121" t="s">
        <v>1668</v>
      </c>
    </row>
    <row r="324" spans="13:18" x14ac:dyDescent="0.2">
      <c r="M324">
        <v>210073</v>
      </c>
      <c r="N324" t="s">
        <v>1057</v>
      </c>
      <c r="O324" t="s">
        <v>148</v>
      </c>
      <c r="P324" s="121" t="s">
        <v>2760</v>
      </c>
      <c r="Q324" s="121" t="s">
        <v>1685</v>
      </c>
      <c r="R324" s="121" t="s">
        <v>1687</v>
      </c>
    </row>
    <row r="325" spans="13:18" x14ac:dyDescent="0.2">
      <c r="M325">
        <v>211008</v>
      </c>
      <c r="N325" t="s">
        <v>1688</v>
      </c>
      <c r="O325" t="s">
        <v>148</v>
      </c>
      <c r="P325" s="121" t="s">
        <v>2761</v>
      </c>
      <c r="Q325" s="121" t="s">
        <v>1682</v>
      </c>
      <c r="R325" s="121" t="s">
        <v>1684</v>
      </c>
    </row>
    <row r="326" spans="13:18" x14ac:dyDescent="0.2">
      <c r="M326">
        <v>210034</v>
      </c>
      <c r="N326" t="s">
        <v>1059</v>
      </c>
      <c r="O326" t="s">
        <v>148</v>
      </c>
      <c r="P326" s="121" t="s">
        <v>2762</v>
      </c>
      <c r="Q326" s="121" t="s">
        <v>1662</v>
      </c>
      <c r="R326" s="121" t="s">
        <v>1664</v>
      </c>
    </row>
    <row r="327" spans="13:18" x14ac:dyDescent="0.2">
      <c r="M327">
        <v>211002</v>
      </c>
      <c r="N327" t="s">
        <v>1690</v>
      </c>
      <c r="O327" t="s">
        <v>148</v>
      </c>
      <c r="P327" s="121" t="s">
        <v>2763</v>
      </c>
      <c r="Q327" s="121" t="s">
        <v>1659</v>
      </c>
      <c r="R327" s="121" t="s">
        <v>1661</v>
      </c>
    </row>
    <row r="328" spans="13:18" x14ac:dyDescent="0.2">
      <c r="M328">
        <v>210096</v>
      </c>
      <c r="N328" t="s">
        <v>24</v>
      </c>
      <c r="O328" t="s">
        <v>148</v>
      </c>
      <c r="P328" s="121" t="s">
        <v>2764</v>
      </c>
      <c r="Q328" s="121" t="s">
        <v>1031</v>
      </c>
      <c r="R328" s="121" t="s">
        <v>1033</v>
      </c>
    </row>
    <row r="329" spans="13:18" x14ac:dyDescent="0.2">
      <c r="M329">
        <v>211010</v>
      </c>
      <c r="N329" t="s">
        <v>1691</v>
      </c>
      <c r="O329" t="s">
        <v>148</v>
      </c>
      <c r="P329" s="121" t="s">
        <v>2765</v>
      </c>
      <c r="Q329" s="121" t="s">
        <v>1048</v>
      </c>
      <c r="R329" s="121" t="s">
        <v>1049</v>
      </c>
    </row>
    <row r="330" spans="13:18" x14ac:dyDescent="0.2">
      <c r="M330">
        <v>210005</v>
      </c>
      <c r="N330" t="s">
        <v>1063</v>
      </c>
      <c r="O330" t="s">
        <v>148</v>
      </c>
      <c r="P330" s="121" t="s">
        <v>2766</v>
      </c>
      <c r="Q330" s="121" t="s">
        <v>2767</v>
      </c>
      <c r="R330" s="121" t="s">
        <v>2768</v>
      </c>
    </row>
    <row r="331" spans="13:18" x14ac:dyDescent="0.2">
      <c r="M331">
        <v>211003</v>
      </c>
      <c r="N331" t="s">
        <v>1693</v>
      </c>
      <c r="O331" t="s">
        <v>148</v>
      </c>
      <c r="P331" s="121" t="s">
        <v>2769</v>
      </c>
      <c r="Q331" s="121" t="s">
        <v>2770</v>
      </c>
      <c r="R331" s="121" t="s">
        <v>2771</v>
      </c>
    </row>
    <row r="332" spans="13:18" x14ac:dyDescent="0.2">
      <c r="M332">
        <v>210019</v>
      </c>
      <c r="N332" t="s">
        <v>126</v>
      </c>
      <c r="O332" t="s">
        <v>148</v>
      </c>
      <c r="P332" s="121" t="s">
        <v>2772</v>
      </c>
      <c r="Q332" s="121" t="s">
        <v>1000</v>
      </c>
      <c r="R332" s="121" t="s">
        <v>2773</v>
      </c>
    </row>
    <row r="333" spans="13:18" x14ac:dyDescent="0.2">
      <c r="M333">
        <v>210009</v>
      </c>
      <c r="N333" t="s">
        <v>1066</v>
      </c>
      <c r="O333" t="s">
        <v>148</v>
      </c>
      <c r="P333" s="121" t="s">
        <v>2774</v>
      </c>
      <c r="Q333" s="121" t="s">
        <v>2775</v>
      </c>
      <c r="R333" s="121" t="s">
        <v>2776</v>
      </c>
    </row>
    <row r="334" spans="13:18" x14ac:dyDescent="0.2">
      <c r="M334">
        <v>210010</v>
      </c>
      <c r="N334" t="s">
        <v>1069</v>
      </c>
      <c r="O334" t="s">
        <v>148</v>
      </c>
      <c r="P334" s="121" t="s">
        <v>2777</v>
      </c>
      <c r="Q334" s="121" t="s">
        <v>2778</v>
      </c>
      <c r="R334" s="121" t="s">
        <v>2779</v>
      </c>
    </row>
    <row r="335" spans="13:18" x14ac:dyDescent="0.2">
      <c r="M335">
        <v>210110</v>
      </c>
      <c r="N335" t="s">
        <v>25</v>
      </c>
      <c r="O335" t="s">
        <v>148</v>
      </c>
      <c r="P335" s="121" t="s">
        <v>2780</v>
      </c>
      <c r="Q335" s="121" t="s">
        <v>2781</v>
      </c>
      <c r="R335" s="121" t="s">
        <v>2782</v>
      </c>
    </row>
    <row r="336" spans="13:18" x14ac:dyDescent="0.2">
      <c r="M336">
        <v>211004</v>
      </c>
      <c r="N336" t="s">
        <v>1695</v>
      </c>
      <c r="O336" t="s">
        <v>148</v>
      </c>
      <c r="P336" s="121" t="s">
        <v>2783</v>
      </c>
      <c r="Q336" s="121" t="s">
        <v>2784</v>
      </c>
      <c r="R336" s="121" t="s">
        <v>2785</v>
      </c>
    </row>
    <row r="337" spans="13:18" x14ac:dyDescent="0.2">
      <c r="O337" t="s">
        <v>148</v>
      </c>
      <c r="P337" s="121" t="s">
        <v>2786</v>
      </c>
      <c r="Q337" s="121" t="s">
        <v>1043</v>
      </c>
      <c r="R337" s="121" t="s">
        <v>1044</v>
      </c>
    </row>
    <row r="338" spans="13:18" x14ac:dyDescent="0.2">
      <c r="O338" t="s">
        <v>148</v>
      </c>
      <c r="P338" s="121" t="s">
        <v>2787</v>
      </c>
      <c r="Q338" s="121" t="s">
        <v>1039</v>
      </c>
      <c r="R338" s="121" t="s">
        <v>1040</v>
      </c>
    </row>
    <row r="339" spans="13:18" x14ac:dyDescent="0.2">
      <c r="P339" s="121" t="s">
        <v>2788</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2790</v>
      </c>
      <c r="Q345" s="121" t="s">
        <v>1698</v>
      </c>
      <c r="R345" s="121" t="s">
        <v>1699</v>
      </c>
    </row>
    <row r="346" spans="13:18" x14ac:dyDescent="0.2">
      <c r="M346">
        <v>496023</v>
      </c>
      <c r="N346" t="s">
        <v>999</v>
      </c>
      <c r="O346" t="s">
        <v>148</v>
      </c>
      <c r="P346" s="121" t="s">
        <v>2791</v>
      </c>
      <c r="Q346" s="121" t="s">
        <v>907</v>
      </c>
      <c r="R346" s="121" t="s">
        <v>83</v>
      </c>
    </row>
    <row r="347" spans="13:18" x14ac:dyDescent="0.2">
      <c r="M347">
        <v>492164</v>
      </c>
      <c r="N347" t="s">
        <v>1738</v>
      </c>
      <c r="O347" t="s">
        <v>148</v>
      </c>
      <c r="P347" s="121" t="s">
        <v>2792</v>
      </c>
      <c r="Q347" s="121" t="s">
        <v>909</v>
      </c>
      <c r="R347" s="121" t="s">
        <v>910</v>
      </c>
    </row>
    <row r="348" spans="13:18" x14ac:dyDescent="0.2">
      <c r="M348">
        <v>490041</v>
      </c>
      <c r="N348" t="s">
        <v>914</v>
      </c>
      <c r="O348" t="s">
        <v>148</v>
      </c>
      <c r="P348" s="121" t="s">
        <v>2793</v>
      </c>
      <c r="Q348" s="121" t="s">
        <v>1701</v>
      </c>
      <c r="R348" s="121" t="s">
        <v>1702</v>
      </c>
    </row>
    <row r="349" spans="13:18" x14ac:dyDescent="0.2">
      <c r="M349">
        <v>491008</v>
      </c>
      <c r="N349" t="s">
        <v>1741</v>
      </c>
      <c r="O349" t="s">
        <v>148</v>
      </c>
      <c r="P349" s="121" t="s">
        <v>2794</v>
      </c>
      <c r="Q349" s="121" t="s">
        <v>2795</v>
      </c>
      <c r="R349" s="121" t="s">
        <v>2796</v>
      </c>
    </row>
    <row r="350" spans="13:18" x14ac:dyDescent="0.2">
      <c r="M350">
        <v>492389</v>
      </c>
      <c r="N350" t="s">
        <v>1742</v>
      </c>
      <c r="O350" t="s">
        <v>148</v>
      </c>
      <c r="P350" s="121" t="s">
        <v>2797</v>
      </c>
      <c r="Q350" s="121" t="s">
        <v>993</v>
      </c>
      <c r="R350" s="121" t="s">
        <v>994</v>
      </c>
    </row>
    <row r="351" spans="13:18" x14ac:dyDescent="0.2">
      <c r="M351">
        <v>492428</v>
      </c>
      <c r="N351" t="s">
        <v>136</v>
      </c>
      <c r="O351" t="s">
        <v>148</v>
      </c>
      <c r="P351" s="121" t="s">
        <v>2798</v>
      </c>
      <c r="Q351" s="121" t="s">
        <v>1704</v>
      </c>
      <c r="R351" s="121" t="s">
        <v>1705</v>
      </c>
    </row>
    <row r="352" spans="13:18" x14ac:dyDescent="0.2">
      <c r="M352">
        <v>492427</v>
      </c>
      <c r="N352" t="s">
        <v>1697</v>
      </c>
      <c r="O352" t="s">
        <v>148</v>
      </c>
      <c r="P352" s="121" t="s">
        <v>2799</v>
      </c>
      <c r="Q352" s="121" t="s">
        <v>944</v>
      </c>
      <c r="R352" s="121" t="s">
        <v>84</v>
      </c>
    </row>
    <row r="353" spans="13:18" x14ac:dyDescent="0.2">
      <c r="M353">
        <v>490014</v>
      </c>
      <c r="N353" t="s">
        <v>128</v>
      </c>
      <c r="O353" t="s">
        <v>148</v>
      </c>
      <c r="P353" s="121" t="s">
        <v>2800</v>
      </c>
      <c r="Q353" s="121" t="s">
        <v>942</v>
      </c>
      <c r="R353" s="121" t="s">
        <v>943</v>
      </c>
    </row>
    <row r="354" spans="13:18" x14ac:dyDescent="0.2">
      <c r="M354">
        <v>490016</v>
      </c>
      <c r="N354" t="s">
        <v>908</v>
      </c>
      <c r="O354" t="s">
        <v>148</v>
      </c>
      <c r="P354" s="121" t="s">
        <v>2801</v>
      </c>
      <c r="Q354" s="121" t="s">
        <v>927</v>
      </c>
      <c r="R354" s="121" t="s">
        <v>928</v>
      </c>
    </row>
    <row r="355" spans="13:18" x14ac:dyDescent="0.2">
      <c r="M355">
        <v>492069</v>
      </c>
      <c r="N355" t="s">
        <v>1700</v>
      </c>
      <c r="O355" t="s">
        <v>148</v>
      </c>
      <c r="P355" s="121" t="s">
        <v>2802</v>
      </c>
      <c r="Q355" s="121" t="s">
        <v>930</v>
      </c>
      <c r="R355" s="121" t="s">
        <v>931</v>
      </c>
    </row>
    <row r="356" spans="13:18" x14ac:dyDescent="0.2">
      <c r="M356">
        <v>492337</v>
      </c>
      <c r="N356" t="s">
        <v>992</v>
      </c>
      <c r="O356" t="s">
        <v>148</v>
      </c>
      <c r="P356" s="121" t="s">
        <v>2803</v>
      </c>
      <c r="Q356" s="121" t="s">
        <v>1711</v>
      </c>
      <c r="R356" s="121" t="s">
        <v>1712</v>
      </c>
    </row>
    <row r="357" spans="13:18" x14ac:dyDescent="0.2">
      <c r="M357">
        <v>492087</v>
      </c>
      <c r="N357" t="s">
        <v>1703</v>
      </c>
      <c r="O357" t="s">
        <v>148</v>
      </c>
      <c r="P357" s="121" t="s">
        <v>2804</v>
      </c>
      <c r="Q357" s="121" t="s">
        <v>936</v>
      </c>
      <c r="R357" s="121" t="s">
        <v>937</v>
      </c>
    </row>
    <row r="358" spans="13:18" x14ac:dyDescent="0.2">
      <c r="M358">
        <v>492114</v>
      </c>
      <c r="N358" t="s">
        <v>130</v>
      </c>
      <c r="O358" t="s">
        <v>148</v>
      </c>
      <c r="P358" s="121" t="s">
        <v>2805</v>
      </c>
      <c r="Q358" s="121" t="s">
        <v>939</v>
      </c>
      <c r="R358" s="121" t="s">
        <v>940</v>
      </c>
    </row>
    <row r="359" spans="13:18" x14ac:dyDescent="0.2">
      <c r="M359">
        <v>492070</v>
      </c>
      <c r="N359" t="s">
        <v>941</v>
      </c>
      <c r="O359" t="s">
        <v>148</v>
      </c>
      <c r="P359" s="121" t="s">
        <v>2806</v>
      </c>
      <c r="Q359" s="121" t="s">
        <v>1714</v>
      </c>
      <c r="R359" s="121" t="s">
        <v>1715</v>
      </c>
    </row>
    <row r="360" spans="13:18" x14ac:dyDescent="0.2">
      <c r="M360">
        <v>492394</v>
      </c>
      <c r="N360" t="s">
        <v>1706</v>
      </c>
      <c r="O360" t="s">
        <v>148</v>
      </c>
      <c r="P360" s="121" t="s">
        <v>2807</v>
      </c>
      <c r="Q360" s="121" t="s">
        <v>1717</v>
      </c>
      <c r="R360" s="121" t="s">
        <v>1718</v>
      </c>
    </row>
    <row r="361" spans="13:18" x14ac:dyDescent="0.2">
      <c r="M361">
        <v>492049</v>
      </c>
      <c r="N361" t="s">
        <v>926</v>
      </c>
      <c r="O361" t="s">
        <v>148</v>
      </c>
      <c r="P361" s="121" t="s">
        <v>2808</v>
      </c>
      <c r="Q361" s="121" t="s">
        <v>2809</v>
      </c>
      <c r="R361" s="121" t="s">
        <v>2810</v>
      </c>
    </row>
    <row r="362" spans="13:18" x14ac:dyDescent="0.2">
      <c r="M362">
        <v>492051</v>
      </c>
      <c r="N362" t="s">
        <v>1707</v>
      </c>
      <c r="O362" t="s">
        <v>148</v>
      </c>
      <c r="P362" s="121" t="s">
        <v>2811</v>
      </c>
      <c r="Q362" s="121" t="s">
        <v>2812</v>
      </c>
      <c r="R362" s="121" t="s">
        <v>2813</v>
      </c>
    </row>
    <row r="363" spans="13:18" x14ac:dyDescent="0.2">
      <c r="M363">
        <v>492055</v>
      </c>
      <c r="N363" t="s">
        <v>929</v>
      </c>
      <c r="O363" t="s">
        <v>148</v>
      </c>
      <c r="P363" s="121" t="s">
        <v>2814</v>
      </c>
      <c r="Q363" s="121" t="s">
        <v>912</v>
      </c>
      <c r="R363" s="121" t="s">
        <v>913</v>
      </c>
    </row>
    <row r="364" spans="13:18" x14ac:dyDescent="0.2">
      <c r="M364">
        <v>492064</v>
      </c>
      <c r="N364" t="s">
        <v>1710</v>
      </c>
      <c r="O364" t="s">
        <v>148</v>
      </c>
      <c r="P364" s="121" t="s">
        <v>2815</v>
      </c>
      <c r="Q364" s="121" t="s">
        <v>946</v>
      </c>
      <c r="R364" s="121" t="s">
        <v>131</v>
      </c>
    </row>
    <row r="365" spans="13:18" x14ac:dyDescent="0.2">
      <c r="M365">
        <v>492066</v>
      </c>
      <c r="N365" t="s">
        <v>935</v>
      </c>
      <c r="O365" t="s">
        <v>148</v>
      </c>
      <c r="P365" s="121" t="s">
        <v>2816</v>
      </c>
      <c r="Q365" s="121" t="s">
        <v>949</v>
      </c>
      <c r="R365" s="121" t="s">
        <v>90</v>
      </c>
    </row>
    <row r="366" spans="13:18" x14ac:dyDescent="0.2">
      <c r="M366">
        <v>492067</v>
      </c>
      <c r="N366" t="s">
        <v>938</v>
      </c>
      <c r="O366" t="s">
        <v>148</v>
      </c>
      <c r="P366" s="121" t="s">
        <v>2817</v>
      </c>
      <c r="Q366" s="121" t="s">
        <v>2818</v>
      </c>
      <c r="R366" s="121" t="s">
        <v>2819</v>
      </c>
    </row>
    <row r="367" spans="13:18" x14ac:dyDescent="0.2">
      <c r="M367">
        <v>492085</v>
      </c>
      <c r="N367" t="s">
        <v>1713</v>
      </c>
      <c r="O367" t="s">
        <v>148</v>
      </c>
      <c r="P367" s="121" t="s">
        <v>2820</v>
      </c>
      <c r="Q367" s="121" t="s">
        <v>1708</v>
      </c>
      <c r="R367" s="121" t="s">
        <v>1709</v>
      </c>
    </row>
    <row r="368" spans="13:18" x14ac:dyDescent="0.2">
      <c r="M368">
        <v>492092</v>
      </c>
      <c r="N368" t="s">
        <v>1716</v>
      </c>
      <c r="O368" t="s">
        <v>148</v>
      </c>
      <c r="P368" s="121" t="s">
        <v>2821</v>
      </c>
      <c r="Q368" s="121" t="s">
        <v>952</v>
      </c>
      <c r="R368" s="121" t="s">
        <v>953</v>
      </c>
    </row>
    <row r="369" spans="13:18" x14ac:dyDescent="0.2">
      <c r="M369">
        <v>490021</v>
      </c>
      <c r="N369" t="s">
        <v>911</v>
      </c>
      <c r="O369" t="s">
        <v>148</v>
      </c>
      <c r="P369" s="121" t="s">
        <v>2822</v>
      </c>
      <c r="Q369" s="121" t="s">
        <v>1721</v>
      </c>
      <c r="R369" s="121" t="s">
        <v>1722</v>
      </c>
    </row>
    <row r="370" spans="13:18" x14ac:dyDescent="0.2">
      <c r="M370">
        <v>492116</v>
      </c>
      <c r="N370" t="s">
        <v>945</v>
      </c>
      <c r="O370" t="s">
        <v>148</v>
      </c>
      <c r="P370" s="121" t="s">
        <v>2823</v>
      </c>
      <c r="Q370" s="121" t="s">
        <v>933</v>
      </c>
      <c r="R370" s="121" t="s">
        <v>934</v>
      </c>
    </row>
    <row r="371" spans="13:18" x14ac:dyDescent="0.2">
      <c r="M371">
        <v>492126</v>
      </c>
      <c r="N371" t="s">
        <v>948</v>
      </c>
      <c r="O371" t="s">
        <v>148</v>
      </c>
      <c r="P371" s="121" t="s">
        <v>2824</v>
      </c>
      <c r="Q371" s="121" t="s">
        <v>2825</v>
      </c>
      <c r="R371" s="121" t="s">
        <v>2826</v>
      </c>
    </row>
    <row r="372" spans="13:18" x14ac:dyDescent="0.2">
      <c r="M372">
        <v>492133</v>
      </c>
      <c r="N372" t="s">
        <v>950</v>
      </c>
      <c r="O372" t="s">
        <v>148</v>
      </c>
      <c r="P372" s="121" t="s">
        <v>2827</v>
      </c>
      <c r="Q372" s="121" t="s">
        <v>947</v>
      </c>
      <c r="R372" s="121" t="s">
        <v>85</v>
      </c>
    </row>
    <row r="373" spans="13:18" x14ac:dyDescent="0.2">
      <c r="M373">
        <v>492142</v>
      </c>
      <c r="N373" t="s">
        <v>951</v>
      </c>
      <c r="O373" t="s">
        <v>148</v>
      </c>
      <c r="P373" s="121" t="s">
        <v>2828</v>
      </c>
      <c r="Q373" s="121" t="s">
        <v>2829</v>
      </c>
      <c r="R373" s="121" t="s">
        <v>2830</v>
      </c>
    </row>
    <row r="374" spans="13:18" x14ac:dyDescent="0.2">
      <c r="M374">
        <v>492144</v>
      </c>
      <c r="N374" t="s">
        <v>1719</v>
      </c>
      <c r="O374" t="s">
        <v>148</v>
      </c>
      <c r="P374" s="121" t="s">
        <v>2831</v>
      </c>
      <c r="Q374" s="121" t="s">
        <v>1725</v>
      </c>
      <c r="R374" s="121" t="s">
        <v>1726</v>
      </c>
    </row>
    <row r="375" spans="13:18" x14ac:dyDescent="0.2">
      <c r="M375">
        <v>492057</v>
      </c>
      <c r="N375" t="s">
        <v>1720</v>
      </c>
      <c r="O375" t="s">
        <v>148</v>
      </c>
      <c r="P375" s="121" t="s">
        <v>2832</v>
      </c>
      <c r="Q375" s="121" t="s">
        <v>1728</v>
      </c>
      <c r="R375" s="121" t="s">
        <v>1729</v>
      </c>
    </row>
    <row r="376" spans="13:18" x14ac:dyDescent="0.2">
      <c r="M376">
        <v>492062</v>
      </c>
      <c r="N376" t="s">
        <v>932</v>
      </c>
      <c r="O376" t="s">
        <v>148</v>
      </c>
      <c r="P376" s="121" t="s">
        <v>2833</v>
      </c>
      <c r="Q376" s="121" t="s">
        <v>1731</v>
      </c>
      <c r="R376" s="121" t="s">
        <v>1732</v>
      </c>
    </row>
    <row r="377" spans="13:18" x14ac:dyDescent="0.2">
      <c r="M377">
        <v>492084</v>
      </c>
      <c r="N377" t="s">
        <v>1723</v>
      </c>
      <c r="O377" t="s">
        <v>148</v>
      </c>
      <c r="P377" s="121" t="s">
        <v>2834</v>
      </c>
      <c r="Q377" s="121" t="s">
        <v>2835</v>
      </c>
      <c r="R377" s="121" t="s">
        <v>2836</v>
      </c>
    </row>
    <row r="378" spans="13:18" x14ac:dyDescent="0.2">
      <c r="M378">
        <v>492123</v>
      </c>
      <c r="N378" t="s">
        <v>132</v>
      </c>
      <c r="O378" t="s">
        <v>148</v>
      </c>
      <c r="P378" s="121" t="s">
        <v>2837</v>
      </c>
      <c r="Q378" s="121" t="s">
        <v>1736</v>
      </c>
      <c r="R378" s="121" t="s">
        <v>1737</v>
      </c>
    </row>
    <row r="379" spans="13:18" x14ac:dyDescent="0.2">
      <c r="M379">
        <v>492489</v>
      </c>
      <c r="N379" t="s">
        <v>1724</v>
      </c>
      <c r="O379" t="s">
        <v>148</v>
      </c>
      <c r="P379" s="121" t="s">
        <v>2838</v>
      </c>
      <c r="Q379" s="121" t="s">
        <v>1739</v>
      </c>
      <c r="R379" s="121" t="s">
        <v>1740</v>
      </c>
    </row>
    <row r="380" spans="13:18" x14ac:dyDescent="0.2">
      <c r="M380">
        <v>490035</v>
      </c>
      <c r="N380" t="s">
        <v>1727</v>
      </c>
      <c r="O380" t="s">
        <v>148</v>
      </c>
      <c r="P380" s="121" t="s">
        <v>2839</v>
      </c>
      <c r="Q380" s="121" t="s">
        <v>915</v>
      </c>
      <c r="R380" s="121" t="s">
        <v>916</v>
      </c>
    </row>
    <row r="381" spans="13:18" x14ac:dyDescent="0.2">
      <c r="M381">
        <v>490037</v>
      </c>
      <c r="N381" t="s">
        <v>1730</v>
      </c>
      <c r="O381" t="s">
        <v>148</v>
      </c>
      <c r="P381" s="121" t="s">
        <v>2840</v>
      </c>
      <c r="Q381" s="121" t="s">
        <v>1743</v>
      </c>
      <c r="R381" s="121" t="s">
        <v>1744</v>
      </c>
    </row>
    <row r="382" spans="13:18" x14ac:dyDescent="0.2">
      <c r="M382">
        <v>491007</v>
      </c>
      <c r="N382" t="s">
        <v>1733</v>
      </c>
      <c r="O382" t="s">
        <v>148</v>
      </c>
      <c r="P382" s="121" t="s">
        <v>2841</v>
      </c>
      <c r="Q382" s="121" t="s">
        <v>998</v>
      </c>
      <c r="R382" s="121" t="s">
        <v>89</v>
      </c>
    </row>
    <row r="383" spans="13:18" x14ac:dyDescent="0.2">
      <c r="M383">
        <v>490040</v>
      </c>
      <c r="N383" t="s">
        <v>1734</v>
      </c>
      <c r="O383" t="s">
        <v>148</v>
      </c>
      <c r="P383" s="121" t="s">
        <v>2842</v>
      </c>
      <c r="Q383" s="121" t="s">
        <v>1746</v>
      </c>
      <c r="R383" s="121" t="s">
        <v>1747</v>
      </c>
    </row>
    <row r="384" spans="13:18" x14ac:dyDescent="0.2">
      <c r="M384">
        <v>492167</v>
      </c>
      <c r="N384" t="s">
        <v>1745</v>
      </c>
      <c r="O384" t="s">
        <v>148</v>
      </c>
      <c r="P384" s="121" t="s">
        <v>2843</v>
      </c>
      <c r="Q384" s="121" t="s">
        <v>955</v>
      </c>
      <c r="R384" s="121" t="s">
        <v>956</v>
      </c>
    </row>
    <row r="385" spans="13:18" x14ac:dyDescent="0.2">
      <c r="M385">
        <v>490044</v>
      </c>
      <c r="N385" t="s">
        <v>917</v>
      </c>
      <c r="O385" t="s">
        <v>148</v>
      </c>
      <c r="P385" s="121" t="s">
        <v>2844</v>
      </c>
      <c r="Q385" s="121" t="s">
        <v>2845</v>
      </c>
      <c r="R385" s="121" t="s">
        <v>2846</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2847</v>
      </c>
      <c r="Q388" s="121" t="s">
        <v>2848</v>
      </c>
      <c r="R388" s="121" t="s">
        <v>2849</v>
      </c>
    </row>
    <row r="389" spans="13:18" x14ac:dyDescent="0.2">
      <c r="M389">
        <v>492174</v>
      </c>
      <c r="N389" t="s">
        <v>961</v>
      </c>
      <c r="O389" t="s">
        <v>148</v>
      </c>
      <c r="P389" s="121" t="s">
        <v>2850</v>
      </c>
      <c r="Q389" s="121" t="s">
        <v>996</v>
      </c>
      <c r="R389" s="121" t="s">
        <v>997</v>
      </c>
    </row>
    <row r="390" spans="13:18" x14ac:dyDescent="0.2">
      <c r="M390">
        <v>492173</v>
      </c>
      <c r="N390" t="s">
        <v>958</v>
      </c>
      <c r="O390" t="s">
        <v>148</v>
      </c>
      <c r="P390" s="121" t="s">
        <v>2851</v>
      </c>
      <c r="Q390" s="121" t="s">
        <v>965</v>
      </c>
      <c r="R390" s="121" t="s">
        <v>966</v>
      </c>
    </row>
    <row r="391" spans="13:18" x14ac:dyDescent="0.2">
      <c r="M391">
        <v>492412</v>
      </c>
      <c r="N391" t="s">
        <v>995</v>
      </c>
      <c r="O391" t="s">
        <v>148</v>
      </c>
      <c r="P391" s="121" t="s">
        <v>2852</v>
      </c>
      <c r="Q391" s="121" t="s">
        <v>925</v>
      </c>
      <c r="R391" s="121" t="s">
        <v>129</v>
      </c>
    </row>
    <row r="392" spans="13:18" x14ac:dyDescent="0.2">
      <c r="M392">
        <v>492177</v>
      </c>
      <c r="N392" t="s">
        <v>964</v>
      </c>
      <c r="O392" t="s">
        <v>148</v>
      </c>
      <c r="P392" s="121" t="s">
        <v>2853</v>
      </c>
      <c r="Q392" s="121" t="s">
        <v>2854</v>
      </c>
      <c r="R392" s="121" t="s">
        <v>2855</v>
      </c>
    </row>
    <row r="393" spans="13:18" x14ac:dyDescent="0.2">
      <c r="M393">
        <v>491013</v>
      </c>
      <c r="N393" t="s">
        <v>924</v>
      </c>
      <c r="O393" t="s">
        <v>148</v>
      </c>
      <c r="P393" s="121" t="s">
        <v>2856</v>
      </c>
      <c r="Q393" s="121" t="s">
        <v>1750</v>
      </c>
      <c r="R393" s="121" t="s">
        <v>1751</v>
      </c>
    </row>
    <row r="394" spans="13:18" x14ac:dyDescent="0.2">
      <c r="M394">
        <v>492182</v>
      </c>
      <c r="N394" t="s">
        <v>1749</v>
      </c>
      <c r="O394" t="s">
        <v>148</v>
      </c>
      <c r="P394" s="121" t="s">
        <v>2857</v>
      </c>
      <c r="Q394" s="121" t="s">
        <v>1753</v>
      </c>
      <c r="R394" s="121" t="s">
        <v>1754</v>
      </c>
    </row>
    <row r="395" spans="13:18" x14ac:dyDescent="0.2">
      <c r="M395">
        <v>492183</v>
      </c>
      <c r="N395" t="s">
        <v>1752</v>
      </c>
      <c r="O395" t="s">
        <v>148</v>
      </c>
      <c r="P395" s="121" t="s">
        <v>2858</v>
      </c>
      <c r="Q395" s="121" t="s">
        <v>967</v>
      </c>
      <c r="R395" s="121" t="s">
        <v>86</v>
      </c>
    </row>
    <row r="396" spans="13:18" x14ac:dyDescent="0.2">
      <c r="M396">
        <v>492183</v>
      </c>
      <c r="N396" t="s">
        <v>1752</v>
      </c>
      <c r="O396" t="s">
        <v>148</v>
      </c>
      <c r="P396" s="121" t="s">
        <v>2859</v>
      </c>
      <c r="Q396" s="121" t="s">
        <v>969</v>
      </c>
      <c r="R396" s="121" t="s">
        <v>970</v>
      </c>
    </row>
    <row r="397" spans="13:18" x14ac:dyDescent="0.2">
      <c r="M397">
        <v>492184</v>
      </c>
      <c r="N397" t="s">
        <v>133</v>
      </c>
      <c r="O397" t="s">
        <v>148</v>
      </c>
      <c r="P397" s="121" t="s">
        <v>2860</v>
      </c>
      <c r="Q397" s="121" t="s">
        <v>1756</v>
      </c>
      <c r="R397" s="121" t="s">
        <v>1757</v>
      </c>
    </row>
    <row r="398" spans="13:18" x14ac:dyDescent="0.2">
      <c r="M398">
        <v>492185</v>
      </c>
      <c r="N398" t="s">
        <v>968</v>
      </c>
      <c r="O398" t="s">
        <v>148</v>
      </c>
      <c r="P398" s="121" t="s">
        <v>2861</v>
      </c>
      <c r="Q398" s="121" t="s">
        <v>919</v>
      </c>
      <c r="R398" s="121" t="s">
        <v>920</v>
      </c>
    </row>
    <row r="399" spans="13:18" x14ac:dyDescent="0.2">
      <c r="M399">
        <v>492522</v>
      </c>
      <c r="N399" t="s">
        <v>1755</v>
      </c>
      <c r="O399" t="s">
        <v>148</v>
      </c>
      <c r="P399" s="121" t="s">
        <v>2862</v>
      </c>
      <c r="Q399" s="121" t="s">
        <v>1759</v>
      </c>
      <c r="R399" s="121" t="s">
        <v>1760</v>
      </c>
    </row>
    <row r="400" spans="13:18" x14ac:dyDescent="0.2">
      <c r="M400">
        <v>490049</v>
      </c>
      <c r="N400" t="s">
        <v>918</v>
      </c>
      <c r="O400" t="s">
        <v>148</v>
      </c>
      <c r="P400" s="121" t="s">
        <v>2863</v>
      </c>
      <c r="Q400" s="121" t="s">
        <v>972</v>
      </c>
      <c r="R400" s="121" t="s">
        <v>973</v>
      </c>
    </row>
    <row r="401" spans="13:18" x14ac:dyDescent="0.2">
      <c r="M401">
        <v>492192</v>
      </c>
      <c r="N401" t="s">
        <v>1758</v>
      </c>
      <c r="O401" t="s">
        <v>148</v>
      </c>
      <c r="P401" s="121" t="s">
        <v>2864</v>
      </c>
      <c r="Q401" s="121" t="s">
        <v>2865</v>
      </c>
      <c r="R401" s="121" t="s">
        <v>2866</v>
      </c>
    </row>
    <row r="402" spans="13:18" x14ac:dyDescent="0.2">
      <c r="M402">
        <v>492189</v>
      </c>
      <c r="N402" t="s">
        <v>971</v>
      </c>
      <c r="O402" t="s">
        <v>148</v>
      </c>
      <c r="P402" s="121" t="s">
        <v>2867</v>
      </c>
      <c r="Q402" s="121" t="s">
        <v>974</v>
      </c>
      <c r="R402" s="121" t="s">
        <v>87</v>
      </c>
    </row>
    <row r="403" spans="13:18" x14ac:dyDescent="0.2">
      <c r="M403">
        <v>492195</v>
      </c>
      <c r="N403" t="s">
        <v>134</v>
      </c>
      <c r="O403" t="s">
        <v>148</v>
      </c>
      <c r="P403" s="121" t="s">
        <v>2868</v>
      </c>
      <c r="Q403" s="121" t="s">
        <v>975</v>
      </c>
      <c r="R403" s="121" t="s">
        <v>88</v>
      </c>
    </row>
    <row r="404" spans="13:18" x14ac:dyDescent="0.2">
      <c r="M404">
        <v>492200</v>
      </c>
      <c r="N404" t="s">
        <v>135</v>
      </c>
      <c r="O404" t="s">
        <v>148</v>
      </c>
      <c r="P404" s="121" t="s">
        <v>2869</v>
      </c>
      <c r="Q404" s="121" t="s">
        <v>1762</v>
      </c>
      <c r="R404" s="121" t="s">
        <v>1763</v>
      </c>
    </row>
    <row r="405" spans="13:18" x14ac:dyDescent="0.2">
      <c r="M405">
        <v>492201</v>
      </c>
      <c r="N405" t="s">
        <v>1761</v>
      </c>
      <c r="O405" t="s">
        <v>148</v>
      </c>
      <c r="P405" s="121" t="s">
        <v>2870</v>
      </c>
      <c r="Q405" s="121" t="s">
        <v>2871</v>
      </c>
      <c r="R405" s="121" t="s">
        <v>2872</v>
      </c>
    </row>
    <row r="406" spans="13:18" x14ac:dyDescent="0.2">
      <c r="M406">
        <v>492213</v>
      </c>
      <c r="N406" t="s">
        <v>976</v>
      </c>
      <c r="O406" t="s">
        <v>148</v>
      </c>
      <c r="P406" s="121" t="s">
        <v>2873</v>
      </c>
      <c r="Q406" s="121" t="s">
        <v>977</v>
      </c>
      <c r="R406" s="121" t="s">
        <v>978</v>
      </c>
    </row>
    <row r="407" spans="13:18" x14ac:dyDescent="0.2">
      <c r="M407">
        <v>492220</v>
      </c>
      <c r="N407" t="s">
        <v>1764</v>
      </c>
      <c r="O407" t="s">
        <v>148</v>
      </c>
      <c r="P407" s="121" t="s">
        <v>2874</v>
      </c>
      <c r="Q407" s="121" t="s">
        <v>2875</v>
      </c>
      <c r="R407" s="121" t="s">
        <v>2876</v>
      </c>
    </row>
    <row r="408" spans="13:18" x14ac:dyDescent="0.2">
      <c r="M408">
        <v>492218</v>
      </c>
      <c r="N408" t="s">
        <v>979</v>
      </c>
      <c r="O408" t="s">
        <v>148</v>
      </c>
      <c r="P408" s="121" t="s">
        <v>2877</v>
      </c>
      <c r="Q408" s="121" t="s">
        <v>1765</v>
      </c>
      <c r="R408" s="121" t="s">
        <v>1766</v>
      </c>
    </row>
    <row r="409" spans="13:18" x14ac:dyDescent="0.2">
      <c r="M409">
        <v>492221</v>
      </c>
      <c r="N409" t="s">
        <v>980</v>
      </c>
      <c r="O409" t="s">
        <v>148</v>
      </c>
      <c r="P409" s="121" t="s">
        <v>2878</v>
      </c>
      <c r="Q409" s="121" t="s">
        <v>981</v>
      </c>
      <c r="R409" s="121" t="s">
        <v>982</v>
      </c>
    </row>
    <row r="410" spans="13:18" x14ac:dyDescent="0.2">
      <c r="M410">
        <v>492232</v>
      </c>
      <c r="N410" t="s">
        <v>983</v>
      </c>
      <c r="O410" t="s">
        <v>148</v>
      </c>
      <c r="P410" s="121" t="s">
        <v>2879</v>
      </c>
      <c r="Q410" s="121" t="s">
        <v>2880</v>
      </c>
      <c r="R410" s="121" t="s">
        <v>2881</v>
      </c>
    </row>
    <row r="411" spans="13:18" x14ac:dyDescent="0.2">
      <c r="M411">
        <v>492234</v>
      </c>
      <c r="N411" t="s">
        <v>1767</v>
      </c>
      <c r="O411" t="s">
        <v>148</v>
      </c>
      <c r="P411" s="121" t="s">
        <v>2882</v>
      </c>
      <c r="Q411" s="121" t="s">
        <v>984</v>
      </c>
      <c r="R411" s="121" t="s">
        <v>985</v>
      </c>
    </row>
    <row r="412" spans="13:18" x14ac:dyDescent="0.2">
      <c r="M412">
        <v>492237</v>
      </c>
      <c r="N412" t="s">
        <v>986</v>
      </c>
      <c r="O412" t="s">
        <v>148</v>
      </c>
      <c r="P412" s="121" t="s">
        <v>2883</v>
      </c>
      <c r="Q412" s="121" t="s">
        <v>1768</v>
      </c>
      <c r="R412" s="121" t="s">
        <v>1769</v>
      </c>
    </row>
    <row r="413" spans="13:18" x14ac:dyDescent="0.2">
      <c r="M413">
        <v>490054</v>
      </c>
      <c r="N413" t="s">
        <v>1770</v>
      </c>
      <c r="O413" t="s">
        <v>148</v>
      </c>
      <c r="P413" s="121" t="s">
        <v>2884</v>
      </c>
      <c r="Q413" s="121" t="s">
        <v>987</v>
      </c>
      <c r="R413" s="121" t="s">
        <v>988</v>
      </c>
    </row>
    <row r="414" spans="13:18" x14ac:dyDescent="0.2">
      <c r="M414">
        <v>492582</v>
      </c>
      <c r="N414" t="s">
        <v>1773</v>
      </c>
      <c r="O414" t="s">
        <v>148</v>
      </c>
      <c r="P414" s="121" t="s">
        <v>2885</v>
      </c>
      <c r="Q414" s="121" t="s">
        <v>1771</v>
      </c>
      <c r="R414" s="121" t="s">
        <v>1772</v>
      </c>
    </row>
    <row r="415" spans="13:18" x14ac:dyDescent="0.2">
      <c r="M415">
        <v>490062</v>
      </c>
      <c r="N415" t="s">
        <v>921</v>
      </c>
      <c r="O415" t="s">
        <v>148</v>
      </c>
      <c r="P415" s="121" t="s">
        <v>2886</v>
      </c>
      <c r="Q415" s="121" t="s">
        <v>2887</v>
      </c>
      <c r="R415" s="121" t="s">
        <v>2888</v>
      </c>
    </row>
    <row r="416" spans="13:18" x14ac:dyDescent="0.2">
      <c r="M416">
        <v>492273</v>
      </c>
      <c r="N416" t="s">
        <v>989</v>
      </c>
      <c r="O416" t="s">
        <v>148</v>
      </c>
      <c r="P416" s="121" t="s">
        <v>2889</v>
      </c>
      <c r="Q416" s="121" t="s">
        <v>1774</v>
      </c>
      <c r="R416" s="121" t="s">
        <v>1775</v>
      </c>
    </row>
    <row r="417" spans="13:18" x14ac:dyDescent="0.2">
      <c r="M417">
        <v>490096</v>
      </c>
      <c r="N417" t="s">
        <v>1776</v>
      </c>
      <c r="O417" t="s">
        <v>148</v>
      </c>
      <c r="P417" s="121" t="s">
        <v>2890</v>
      </c>
      <c r="Q417" s="121" t="s">
        <v>2891</v>
      </c>
      <c r="R417" s="121" t="s">
        <v>2892</v>
      </c>
    </row>
    <row r="418" spans="13:18" x14ac:dyDescent="0.2">
      <c r="P418" s="121" t="s">
        <v>2893</v>
      </c>
      <c r="Q418" s="121" t="s">
        <v>922</v>
      </c>
      <c r="R418" s="121" t="s">
        <v>923</v>
      </c>
    </row>
    <row r="419" spans="13:18" x14ac:dyDescent="0.2">
      <c r="P419" s="121" t="s">
        <v>2894</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heetProtection algorithmName="SHA-512" hashValue="tfAkX8E6zSNycUVuWTs11v69nYfGwxBLM+NBgdh5ErkGRo2XToxaMekXU7uVAvif4rLGg+evNjJpBNf1Rb6ovg==" saltValue="hTWWgYbUer3hBM5pUfDc8g=="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J8" sqref="J8"/>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5" t="s">
        <v>1847</v>
      </c>
      <c r="H1" s="185"/>
      <c r="I1" s="185"/>
      <c r="J1" s="186"/>
      <c r="L1" s="187" t="s">
        <v>1848</v>
      </c>
      <c r="M1" s="187"/>
      <c r="N1" s="187"/>
      <c r="O1" s="188"/>
    </row>
    <row r="2" spans="1:15" x14ac:dyDescent="0.2">
      <c r="G2" s="129" t="s">
        <v>1073</v>
      </c>
      <c r="H2" s="129" t="s">
        <v>5</v>
      </c>
      <c r="I2" s="129" t="s">
        <v>6</v>
      </c>
      <c r="J2" s="129" t="s">
        <v>7</v>
      </c>
      <c r="L2" s="127" t="s">
        <v>1073</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1" t="s">
        <v>1652</v>
      </c>
      <c r="H4" s="131" t="s">
        <v>1652</v>
      </c>
      <c r="I4" s="131" t="s">
        <v>1652</v>
      </c>
      <c r="J4" s="131" t="s">
        <v>2948</v>
      </c>
      <c r="L4" s="20" t="s">
        <v>1652</v>
      </c>
      <c r="M4" s="20" t="s">
        <v>1652</v>
      </c>
      <c r="N4" s="20" t="s">
        <v>1652</v>
      </c>
      <c r="O4" s="20" t="s">
        <v>2948</v>
      </c>
    </row>
    <row r="5" spans="1:15" x14ac:dyDescent="0.2">
      <c r="A5">
        <v>3</v>
      </c>
      <c r="B5" s="14" t="e">
        <f>VLOOKUP(A5,$F$3:$J$72,申込一覧表!$A$2,FALSE)</f>
        <v>#REF!</v>
      </c>
      <c r="C5" s="14" t="e">
        <f>VLOOKUP($A5,$F$3:$O$372,申込一覧表!$A$2+5,FALSE)</f>
        <v>#VALUE!</v>
      </c>
      <c r="F5">
        <v>3</v>
      </c>
      <c r="G5" s="130" t="s">
        <v>2484</v>
      </c>
      <c r="H5" s="130" t="s">
        <v>2484</v>
      </c>
      <c r="I5" s="130" t="s">
        <v>2484</v>
      </c>
      <c r="J5" s="131" t="s">
        <v>2949</v>
      </c>
      <c r="L5" s="20" t="s">
        <v>2484</v>
      </c>
      <c r="M5" s="20" t="s">
        <v>2484</v>
      </c>
      <c r="N5" s="20" t="s">
        <v>2484</v>
      </c>
      <c r="O5" s="20" t="s">
        <v>2949</v>
      </c>
    </row>
    <row r="6" spans="1:15" x14ac:dyDescent="0.2">
      <c r="A6">
        <v>4</v>
      </c>
      <c r="B6" s="14" t="e">
        <f>VLOOKUP(A6,$F$3:$J$72,申込一覧表!$A$2,FALSE)</f>
        <v>#REF!</v>
      </c>
      <c r="C6" s="14" t="e">
        <f>VLOOKUP($A6,$F$3:$O$372,申込一覧表!$A$2+5,FALSE)</f>
        <v>#VALUE!</v>
      </c>
      <c r="F6">
        <v>4</v>
      </c>
      <c r="G6" s="130" t="s">
        <v>2915</v>
      </c>
      <c r="H6" s="130" t="s">
        <v>2915</v>
      </c>
      <c r="I6" s="130" t="s">
        <v>2915</v>
      </c>
      <c r="J6" s="131" t="s">
        <v>2950</v>
      </c>
      <c r="L6" s="20" t="s">
        <v>2915</v>
      </c>
      <c r="M6" s="20" t="s">
        <v>2915</v>
      </c>
      <c r="N6" s="20" t="s">
        <v>2915</v>
      </c>
      <c r="O6" s="20" t="s">
        <v>2950</v>
      </c>
    </row>
    <row r="7" spans="1:15" x14ac:dyDescent="0.2">
      <c r="A7">
        <v>5</v>
      </c>
      <c r="B7" s="14" t="e">
        <f>VLOOKUP(A7,$F$3:$J$72,申込一覧表!$A$2,FALSE)</f>
        <v>#REF!</v>
      </c>
      <c r="C7" s="14" t="e">
        <f>VLOOKUP($A7,$F$3:$O$372,申込一覧表!$A$2+5,FALSE)</f>
        <v>#VALUE!</v>
      </c>
      <c r="F7">
        <v>5</v>
      </c>
      <c r="G7" s="130" t="s">
        <v>1653</v>
      </c>
      <c r="H7" s="130" t="s">
        <v>1653</v>
      </c>
      <c r="I7" s="130" t="s">
        <v>1653</v>
      </c>
      <c r="J7" s="131"/>
      <c r="L7" s="20" t="s">
        <v>1653</v>
      </c>
      <c r="M7" s="20" t="s">
        <v>1653</v>
      </c>
      <c r="N7" s="20" t="s">
        <v>1653</v>
      </c>
      <c r="O7" s="20"/>
    </row>
    <row r="8" spans="1:15" x14ac:dyDescent="0.2">
      <c r="A8">
        <v>6</v>
      </c>
      <c r="B8" s="14" t="e">
        <f>VLOOKUP(A8,$F$3:$J$72,申込一覧表!$A$2,FALSE)</f>
        <v>#REF!</v>
      </c>
      <c r="C8" s="14" t="e">
        <f>VLOOKUP($A8,$F$3:$O$372,申込一覧表!$A$2+5,FALSE)</f>
        <v>#VALUE!</v>
      </c>
      <c r="F8">
        <v>6</v>
      </c>
      <c r="G8" s="130" t="s">
        <v>2480</v>
      </c>
      <c r="H8" s="130" t="s">
        <v>2480</v>
      </c>
      <c r="I8" s="130" t="s">
        <v>2480</v>
      </c>
      <c r="J8" s="131"/>
      <c r="L8" s="20" t="s">
        <v>2480</v>
      </c>
      <c r="M8" s="20" t="s">
        <v>2480</v>
      </c>
      <c r="N8" s="20" t="s">
        <v>2480</v>
      </c>
      <c r="O8" s="20"/>
    </row>
    <row r="9" spans="1:15" x14ac:dyDescent="0.2">
      <c r="A9">
        <v>7</v>
      </c>
      <c r="B9" s="14" t="e">
        <f>VLOOKUP(A9,$F$3:$J$72,申込一覧表!$A$2,FALSE)</f>
        <v>#REF!</v>
      </c>
      <c r="C9" s="14" t="e">
        <f>VLOOKUP($A9,$F$3:$O$372,申込一覧表!$A$2+5,FALSE)</f>
        <v>#VALUE!</v>
      </c>
      <c r="F9">
        <v>7</v>
      </c>
      <c r="G9" s="131" t="s">
        <v>2917</v>
      </c>
      <c r="H9" s="131" t="s">
        <v>2917</v>
      </c>
      <c r="I9" s="131" t="s">
        <v>2914</v>
      </c>
      <c r="J9" s="131"/>
      <c r="L9" s="20" t="s">
        <v>2916</v>
      </c>
      <c r="M9" s="20" t="s">
        <v>2916</v>
      </c>
      <c r="N9" s="20" t="s">
        <v>2909</v>
      </c>
      <c r="O9" s="20"/>
    </row>
    <row r="10" spans="1:15" x14ac:dyDescent="0.2">
      <c r="A10">
        <v>8</v>
      </c>
      <c r="B10" s="14" t="e">
        <f>VLOOKUP(A10,$F$3:$J$72,申込一覧表!$A$2,FALSE)</f>
        <v>#REF!</v>
      </c>
      <c r="C10" s="14" t="e">
        <f>VLOOKUP($A10,$F$3:$O$372,申込一覧表!$A$2+5,FALSE)</f>
        <v>#VALUE!</v>
      </c>
      <c r="F10">
        <v>8</v>
      </c>
      <c r="G10" s="130" t="s">
        <v>2904</v>
      </c>
      <c r="H10" s="130" t="s">
        <v>2904</v>
      </c>
      <c r="I10" s="130" t="s">
        <v>2904</v>
      </c>
      <c r="J10" s="131"/>
      <c r="L10" s="20" t="s">
        <v>2904</v>
      </c>
      <c r="M10" s="20" t="s">
        <v>2904</v>
      </c>
      <c r="N10" s="20" t="s">
        <v>2904</v>
      </c>
      <c r="O10" s="20"/>
    </row>
    <row r="11" spans="1:15" x14ac:dyDescent="0.2">
      <c r="A11">
        <v>9</v>
      </c>
      <c r="B11" s="14" t="e">
        <f>VLOOKUP(A11,$F$3:$J$72,申込一覧表!$A$2,FALSE)</f>
        <v>#REF!</v>
      </c>
      <c r="C11" s="14" t="e">
        <f>VLOOKUP($A11,$F$3:$O$372,申込一覧表!$A$2+5,FALSE)</f>
        <v>#VALUE!</v>
      </c>
      <c r="F11">
        <v>9</v>
      </c>
      <c r="G11" s="130" t="s">
        <v>2720</v>
      </c>
      <c r="H11" s="130" t="s">
        <v>2720</v>
      </c>
      <c r="I11" s="130" t="s">
        <v>2720</v>
      </c>
      <c r="J11" s="131"/>
      <c r="L11" s="20" t="s">
        <v>2720</v>
      </c>
      <c r="M11" s="20" t="s">
        <v>2720</v>
      </c>
      <c r="N11" s="20" t="s">
        <v>2720</v>
      </c>
      <c r="O11" s="20"/>
    </row>
    <row r="12" spans="1:15" x14ac:dyDescent="0.2">
      <c r="A12">
        <v>10</v>
      </c>
      <c r="B12" s="14" t="e">
        <f>VLOOKUP(A12,$F$3:$J$72,申込一覧表!$A$2,FALSE)</f>
        <v>#REF!</v>
      </c>
      <c r="C12" s="14" t="e">
        <f>VLOOKUP($A12,$F$3:$O$372,申込一覧表!$A$2+5,FALSE)</f>
        <v>#VALUE!</v>
      </c>
      <c r="F12">
        <v>10</v>
      </c>
      <c r="G12" s="130" t="s">
        <v>2719</v>
      </c>
      <c r="H12" s="130" t="s">
        <v>2719</v>
      </c>
      <c r="I12" s="130" t="s">
        <v>2719</v>
      </c>
      <c r="J12" s="131"/>
      <c r="L12" s="20" t="s">
        <v>2719</v>
      </c>
      <c r="M12" s="20" t="s">
        <v>2719</v>
      </c>
      <c r="N12" s="20" t="s">
        <v>2719</v>
      </c>
      <c r="O12" s="20"/>
    </row>
    <row r="13" spans="1:15" x14ac:dyDescent="0.2">
      <c r="A13">
        <v>11</v>
      </c>
      <c r="B13" s="14" t="e">
        <f>VLOOKUP(A13,$F$3:$J$72,申込一覧表!$A$2,FALSE)</f>
        <v>#REF!</v>
      </c>
      <c r="C13" s="14" t="e">
        <f>VLOOKUP($A13,$F$3:$O$372,申込一覧表!$A$2+5,FALSE)</f>
        <v>#VALUE!</v>
      </c>
      <c r="F13">
        <v>11</v>
      </c>
      <c r="G13" s="130" t="s">
        <v>2905</v>
      </c>
      <c r="H13" s="130" t="s">
        <v>2905</v>
      </c>
      <c r="I13" s="130" t="s">
        <v>2905</v>
      </c>
      <c r="J13" s="131"/>
      <c r="L13" s="20" t="s">
        <v>2905</v>
      </c>
      <c r="M13" s="20" t="s">
        <v>2905</v>
      </c>
      <c r="N13" s="20" t="s">
        <v>2905</v>
      </c>
      <c r="O13" s="20"/>
    </row>
    <row r="14" spans="1:15" x14ac:dyDescent="0.2">
      <c r="A14">
        <v>12</v>
      </c>
      <c r="B14" s="14" t="e">
        <f>VLOOKUP(A14,$F$3:$J$72,申込一覧表!$A$2,FALSE)</f>
        <v>#REF!</v>
      </c>
      <c r="C14" s="14" t="e">
        <f>VLOOKUP($A14,$F$3:$O$372,申込一覧表!$A$2+5,FALSE)</f>
        <v>#VALUE!</v>
      </c>
      <c r="F14">
        <v>12</v>
      </c>
      <c r="G14" s="131" t="s">
        <v>2910</v>
      </c>
      <c r="H14" s="131" t="s">
        <v>2910</v>
      </c>
      <c r="I14" s="131" t="s">
        <v>2911</v>
      </c>
      <c r="J14" s="131"/>
      <c r="L14" s="20" t="s">
        <v>2906</v>
      </c>
      <c r="M14" s="20" t="s">
        <v>2906</v>
      </c>
      <c r="N14" s="20" t="s">
        <v>2907</v>
      </c>
      <c r="O14" s="20"/>
    </row>
    <row r="15" spans="1:15" x14ac:dyDescent="0.2">
      <c r="A15">
        <v>13</v>
      </c>
      <c r="B15" s="14" t="e">
        <f>VLOOKUP(A15,$F$3:$J$72,申込一覧表!$A$2,FALSE)</f>
        <v>#REF!</v>
      </c>
      <c r="C15" s="14" t="e">
        <f>VLOOKUP($A15,$F$3:$O$372,申込一覧表!$A$2+5,FALSE)</f>
        <v>#VALUE!</v>
      </c>
      <c r="F15">
        <v>13</v>
      </c>
      <c r="G15" s="131" t="s">
        <v>2912</v>
      </c>
      <c r="H15" s="131" t="s">
        <v>2913</v>
      </c>
      <c r="I15" s="131" t="s">
        <v>2906</v>
      </c>
      <c r="J15" s="131"/>
      <c r="L15" s="20" t="s">
        <v>2908</v>
      </c>
      <c r="M15" s="20" t="s">
        <v>2908</v>
      </c>
      <c r="N15" s="20"/>
      <c r="O15" s="20"/>
    </row>
    <row r="16" spans="1:15" x14ac:dyDescent="0.2">
      <c r="A16">
        <v>14</v>
      </c>
      <c r="B16" s="14" t="e">
        <f>VLOOKUP(A16,$F$3:$J$72,申込一覧表!$A$2,FALSE)</f>
        <v>#REF!</v>
      </c>
      <c r="C16" s="14" t="e">
        <f>VLOOKUP($A16,$F$3:$O$372,申込一覧表!$A$2+5,FALSE)</f>
        <v>#VALUE!</v>
      </c>
      <c r="F16">
        <v>14</v>
      </c>
      <c r="G16" s="130"/>
      <c r="H16" s="130" t="s">
        <v>2911</v>
      </c>
      <c r="I16" s="131" t="s">
        <v>2907</v>
      </c>
      <c r="J16" s="131"/>
      <c r="L16" s="20"/>
      <c r="M16" s="20"/>
      <c r="N16" s="20"/>
      <c r="O16" s="20"/>
    </row>
    <row r="17" spans="1:15" x14ac:dyDescent="0.2">
      <c r="A17">
        <v>15</v>
      </c>
      <c r="B17" s="14" t="e">
        <f>VLOOKUP(A17,$F$3:$J$72,申込一覧表!$A$2,FALSE)</f>
        <v>#REF!</v>
      </c>
      <c r="C17" s="14" t="e">
        <f>VLOOKUP($A17,$F$3:$O$372,申込一覧表!$A$2+5,FALSE)</f>
        <v>#VALUE!</v>
      </c>
      <c r="F17">
        <v>15</v>
      </c>
      <c r="G17" s="131"/>
      <c r="H17" s="131" t="s">
        <v>2912</v>
      </c>
      <c r="I17" s="131" t="s">
        <v>1985</v>
      </c>
      <c r="J17" s="131"/>
      <c r="L17" s="20"/>
      <c r="M17" s="20"/>
      <c r="N17" s="20"/>
      <c r="O17" s="20"/>
    </row>
    <row r="18" spans="1:15" x14ac:dyDescent="0.2">
      <c r="A18">
        <v>16</v>
      </c>
      <c r="B18" s="14" t="e">
        <f>VLOOKUP(A18,$F$3:$J$72,申込一覧表!$A$2,FALSE)</f>
        <v>#REF!</v>
      </c>
      <c r="C18" s="14" t="e">
        <f>VLOOKUP($A18,$F$3:$O$372,申込一覧表!$A$2+5,FALSE)</f>
        <v>#VALUE!</v>
      </c>
      <c r="F18">
        <v>16</v>
      </c>
      <c r="G18" s="131"/>
      <c r="H18" s="131"/>
      <c r="I18" s="131"/>
      <c r="J18" s="131"/>
      <c r="L18" s="20"/>
      <c r="M18" s="20"/>
      <c r="N18" s="20"/>
      <c r="O18" s="20"/>
    </row>
    <row r="19" spans="1:15" x14ac:dyDescent="0.2">
      <c r="A19">
        <v>17</v>
      </c>
      <c r="B19" s="14" t="e">
        <f>VLOOKUP(A19,$F$3:$J$72,申込一覧表!$A$2,FALSE)</f>
        <v>#REF!</v>
      </c>
      <c r="C19" s="14" t="e">
        <f>VLOOKUP($A19,$F$3:$O$372,申込一覧表!$A$2+5,FALSE)</f>
        <v>#VALUE!</v>
      </c>
      <c r="F19">
        <v>17</v>
      </c>
      <c r="G19" s="131"/>
      <c r="H19" s="131"/>
      <c r="I19" s="131"/>
      <c r="J19" s="131"/>
      <c r="L19" s="20"/>
      <c r="M19" s="20"/>
      <c r="N19" s="20"/>
      <c r="O19" s="20"/>
    </row>
    <row r="20" spans="1:15" x14ac:dyDescent="0.2">
      <c r="A20">
        <v>18</v>
      </c>
      <c r="B20" s="14" t="e">
        <f>VLOOKUP(A20,$F$3:$J$72,申込一覧表!$A$2,FALSE)</f>
        <v>#REF!</v>
      </c>
      <c r="C20" s="14" t="e">
        <f>VLOOKUP($A20,$F$3:$O$372,申込一覧表!$A$2+5,FALSE)</f>
        <v>#VALUE!</v>
      </c>
      <c r="F20">
        <v>18</v>
      </c>
      <c r="G20" s="131"/>
      <c r="H20" s="131"/>
      <c r="I20" s="131"/>
      <c r="J20" s="131"/>
      <c r="L20" s="20"/>
      <c r="M20" s="20"/>
      <c r="N20" s="20"/>
      <c r="O20" s="20"/>
    </row>
    <row r="21" spans="1:15" x14ac:dyDescent="0.2">
      <c r="A21">
        <v>19</v>
      </c>
      <c r="B21" s="14" t="e">
        <f>VLOOKUP(A21,$F$3:$J$72,申込一覧表!$A$2,FALSE)</f>
        <v>#REF!</v>
      </c>
      <c r="C21" s="14" t="e">
        <f>VLOOKUP($A21,$F$3:$O$372,申込一覧表!$A$2+5,FALSE)</f>
        <v>#VALUE!</v>
      </c>
      <c r="F21">
        <v>19</v>
      </c>
      <c r="G21" s="131"/>
      <c r="H21" s="131"/>
      <c r="I21" s="131"/>
      <c r="J21" s="131"/>
      <c r="L21" s="20"/>
      <c r="M21" s="20"/>
      <c r="N21" s="20"/>
      <c r="O21" s="20"/>
    </row>
    <row r="22" spans="1:15" x14ac:dyDescent="0.2">
      <c r="A22">
        <v>20</v>
      </c>
      <c r="B22" s="14" t="e">
        <f>VLOOKUP(A22,$F$3:$J$72,申込一覧表!$A$2,FALSE)</f>
        <v>#REF!</v>
      </c>
      <c r="C22" s="14" t="e">
        <f>VLOOKUP($A22,$F$3:$O$372,申込一覧表!$A$2+5,FALSE)</f>
        <v>#VALUE!</v>
      </c>
      <c r="F22">
        <v>20</v>
      </c>
      <c r="G22" s="131"/>
      <c r="H22" s="131"/>
      <c r="I22" s="131"/>
      <c r="J22" s="131"/>
      <c r="L22" s="20"/>
      <c r="M22" s="20"/>
      <c r="N22" s="20"/>
      <c r="O22" s="20"/>
    </row>
    <row r="23" spans="1:15" x14ac:dyDescent="0.2">
      <c r="A23">
        <v>21</v>
      </c>
      <c r="B23" s="14" t="e">
        <f>VLOOKUP(A23,$F$3:$J$72,申込一覧表!$A$2,FALSE)</f>
        <v>#REF!</v>
      </c>
      <c r="C23" s="14" t="e">
        <f>VLOOKUP($A23,$F$3:$O$372,申込一覧表!$A$2+5,FALSE)</f>
        <v>#VALUE!</v>
      </c>
      <c r="F23">
        <v>21</v>
      </c>
      <c r="G23" s="131"/>
      <c r="H23" s="131"/>
      <c r="I23" s="131"/>
      <c r="J23" s="131"/>
      <c r="L23" s="20"/>
      <c r="M23" s="20"/>
      <c r="N23" s="20"/>
      <c r="O23" s="20"/>
    </row>
    <row r="24" spans="1:15" x14ac:dyDescent="0.2">
      <c r="A24">
        <v>22</v>
      </c>
      <c r="B24" s="14" t="e">
        <f>VLOOKUP(A24,$F$3:$J$72,申込一覧表!$A$2,FALSE)</f>
        <v>#REF!</v>
      </c>
      <c r="C24" s="14" t="e">
        <f>VLOOKUP($A24,$F$3:$O$372,申込一覧表!$A$2+5,FALSE)</f>
        <v>#VALUE!</v>
      </c>
      <c r="F24">
        <v>22</v>
      </c>
      <c r="G24" s="131"/>
      <c r="H24" s="131"/>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AVxTu3hUDWspQwDmNPiyxbIqqWGE1vngbJeogAdm6gK0Uo481EV9x3G02D53OcyElINlKGnMPrbLJjOkVv166w==" saltValue="uW7jxm4NsQtR4VBq6NVc3A=="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2021-10-06T10:05:38Z</cp:lastPrinted>
  <dcterms:created xsi:type="dcterms:W3CDTF">2005-08-20T00:36:44Z</dcterms:created>
  <dcterms:modified xsi:type="dcterms:W3CDTF">2021-10-11T01:51:15Z</dcterms:modified>
</cp:coreProperties>
</file>